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570" windowHeight="7935"/>
  </bookViews>
  <sheets>
    <sheet name="Section A" sheetId="1" r:id="rId1"/>
    <sheet name="Section B" sheetId="2" r:id="rId2"/>
    <sheet name="V_A" sheetId="12" r:id="rId3"/>
    <sheet name="V_B" sheetId="13" r:id="rId4"/>
    <sheet name="Sheet1" sheetId="15" r:id="rId5"/>
    <sheet name="Sheet2" sheetId="16" r:id="rId6"/>
  </sheets>
  <definedNames>
    <definedName name="_xlnm._FilterDatabase" localSheetId="0" hidden="1">'Section A'!$A$2:$AS$19</definedName>
    <definedName name="_xlnm._FilterDatabase" localSheetId="1" hidden="1">'Section B'!$A$2:$BK$61</definedName>
    <definedName name="_xlnm.Print_Area" localSheetId="0">'Section A'!$A$1:$AL$47</definedName>
    <definedName name="_xlnm.Print_Area" localSheetId="1">'Section B'!$A$1:$AL$41</definedName>
    <definedName name="_xlnm.Print_Area" localSheetId="4">Sheet1!$C$2:$G$52</definedName>
    <definedName name="_xlnm.Print_Area" localSheetId="5">Sheet2!$C$2:$G$51</definedName>
    <definedName name="_xlnm.Print_Area" localSheetId="2">V_A!$B$2:$I$26</definedName>
    <definedName name="_xlnm.Print_Area" localSheetId="3">V_B!$B$2:$I$28</definedName>
  </definedNames>
  <calcPr calcId="162913"/>
</workbook>
</file>

<file path=xl/calcChain.xml><?xml version="1.0" encoding="utf-8"?>
<calcChain xmlns="http://schemas.openxmlformats.org/spreadsheetml/2006/main">
  <c r="AP50" i="1" l="1"/>
  <c r="AP51" i="1"/>
  <c r="AP52" i="1"/>
  <c r="AN50" i="1"/>
  <c r="AN51" i="1"/>
  <c r="AN52" i="1"/>
  <c r="T50" i="1"/>
  <c r="T51" i="1"/>
  <c r="T52" i="1"/>
  <c r="AL50" i="1"/>
  <c r="AL51" i="1"/>
  <c r="AL52" i="1"/>
  <c r="AK50" i="1"/>
  <c r="AK51" i="1"/>
  <c r="AK52" i="1"/>
  <c r="AI50" i="1"/>
  <c r="AI51" i="1"/>
  <c r="AI52" i="1"/>
  <c r="S50" i="1"/>
  <c r="S51" i="1"/>
  <c r="AH52" i="1"/>
  <c r="AH51" i="1"/>
  <c r="AH50" i="1"/>
  <c r="AE52" i="1"/>
  <c r="AS52" i="1" s="1"/>
  <c r="AF52" i="1"/>
  <c r="AE51" i="1"/>
  <c r="AS51" i="1" s="1"/>
  <c r="AF51" i="1"/>
  <c r="AE50" i="1"/>
  <c r="AF50" i="1"/>
  <c r="AS50" i="1"/>
  <c r="W4" i="1"/>
  <c r="W5" i="1"/>
  <c r="X5" i="1" s="1"/>
  <c r="W6" i="1"/>
  <c r="X6" i="1" s="1"/>
  <c r="W7" i="1"/>
  <c r="X7" i="1" s="1"/>
  <c r="W8" i="1"/>
  <c r="X8" i="1" s="1"/>
  <c r="W9" i="1"/>
  <c r="X9" i="1" s="1"/>
  <c r="W10" i="1"/>
  <c r="X10" i="1" s="1"/>
  <c r="W11" i="1"/>
  <c r="X11" i="1" s="1"/>
  <c r="W12" i="1"/>
  <c r="X12" i="1" s="1"/>
  <c r="W13" i="1"/>
  <c r="X13" i="1" s="1"/>
  <c r="W14" i="1"/>
  <c r="X14" i="1" s="1"/>
  <c r="W15" i="1"/>
  <c r="X15" i="1" s="1"/>
  <c r="W16" i="1"/>
  <c r="X16" i="1" s="1"/>
  <c r="W17" i="1"/>
  <c r="X17" i="1" s="1"/>
  <c r="W18" i="1"/>
  <c r="X18" i="1" s="1"/>
  <c r="W19" i="1"/>
  <c r="X19" i="1" s="1"/>
  <c r="W20" i="1"/>
  <c r="X20" i="1" s="1"/>
  <c r="W21" i="1"/>
  <c r="X21" i="1" s="1"/>
  <c r="W22" i="1"/>
  <c r="X22" i="1" s="1"/>
  <c r="W23" i="1"/>
  <c r="X23" i="1" s="1"/>
  <c r="W24" i="1"/>
  <c r="X24" i="1" s="1"/>
  <c r="W25" i="1"/>
  <c r="X25" i="1" s="1"/>
  <c r="W26" i="1"/>
  <c r="X26" i="1" s="1"/>
  <c r="W27" i="1"/>
  <c r="X27" i="1" s="1"/>
  <c r="W28" i="1"/>
  <c r="X28" i="1" s="1"/>
  <c r="W29" i="1"/>
  <c r="X29" i="1" s="1"/>
  <c r="W30" i="1"/>
  <c r="X30" i="1" s="1"/>
  <c r="W31" i="1"/>
  <c r="X31" i="1" s="1"/>
  <c r="W32" i="1"/>
  <c r="X32" i="1" s="1"/>
  <c r="W33" i="1"/>
  <c r="X33" i="1" s="1"/>
  <c r="W34" i="1"/>
  <c r="X34" i="1" s="1"/>
  <c r="W35" i="1"/>
  <c r="X35" i="1" s="1"/>
  <c r="W36" i="1"/>
  <c r="X36" i="1" s="1"/>
  <c r="W37" i="1"/>
  <c r="X37" i="1" s="1"/>
  <c r="W38" i="1"/>
  <c r="X38" i="1" s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7" i="1"/>
  <c r="X47" i="1" s="1"/>
  <c r="W48" i="1"/>
  <c r="X48" i="1" s="1"/>
  <c r="W49" i="1"/>
  <c r="X49" i="1" s="1"/>
  <c r="W50" i="1"/>
  <c r="X50" i="1" s="1"/>
  <c r="W51" i="1"/>
  <c r="X51" i="1" s="1"/>
  <c r="W52" i="1"/>
  <c r="X52" i="1" s="1"/>
  <c r="X4" i="1"/>
  <c r="L50" i="1"/>
  <c r="L51" i="1"/>
  <c r="L52" i="1"/>
  <c r="P50" i="1"/>
  <c r="P51" i="1"/>
  <c r="P52" i="1"/>
  <c r="AB50" i="1"/>
  <c r="AB51" i="1"/>
  <c r="AB52" i="1"/>
  <c r="AB53" i="1"/>
  <c r="AB54" i="1"/>
  <c r="AA50" i="1"/>
  <c r="AA51" i="1"/>
  <c r="AA52" i="1"/>
  <c r="O50" i="1"/>
  <c r="O51" i="1"/>
  <c r="O52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G50" i="1" s="1"/>
  <c r="AM50" i="1" s="1"/>
  <c r="E51" i="1"/>
  <c r="E52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G52" i="1"/>
  <c r="H52" i="1" s="1"/>
  <c r="G51" i="1"/>
  <c r="H51" i="1" s="1"/>
  <c r="E3" i="1"/>
  <c r="AM52" i="1" l="1"/>
  <c r="AM51" i="1"/>
  <c r="H50" i="1"/>
  <c r="G48" i="1"/>
  <c r="L48" i="1"/>
  <c r="O48" i="1"/>
  <c r="P48" i="1" s="1"/>
  <c r="S48" i="1"/>
  <c r="T48" i="1" s="1"/>
  <c r="AQ48" i="1"/>
  <c r="AA48" i="1"/>
  <c r="AR48" i="1" s="1"/>
  <c r="AE48" i="1"/>
  <c r="AF48" i="1" s="1"/>
  <c r="AH48" i="1"/>
  <c r="G49" i="1"/>
  <c r="L49" i="1"/>
  <c r="O49" i="1"/>
  <c r="P49" i="1" s="1"/>
  <c r="S49" i="1"/>
  <c r="T49" i="1" s="1"/>
  <c r="AA49" i="1"/>
  <c r="AR49" i="1" s="1"/>
  <c r="AB49" i="1"/>
  <c r="AE49" i="1"/>
  <c r="AF49" i="1" s="1"/>
  <c r="AH49" i="1"/>
  <c r="AN49" i="1"/>
  <c r="AQ49" i="1"/>
  <c r="AP49" i="1" l="1"/>
  <c r="AP48" i="1"/>
  <c r="AS49" i="1"/>
  <c r="AS48" i="1"/>
  <c r="AI49" i="1"/>
  <c r="H49" i="1"/>
  <c r="AL49" i="1" s="1"/>
  <c r="AJ49" i="1"/>
  <c r="AK49" i="1" s="1"/>
  <c r="AM49" i="1"/>
  <c r="AI48" i="1"/>
  <c r="H48" i="1"/>
  <c r="AL48" i="1" s="1"/>
  <c r="AJ48" i="1"/>
  <c r="AK48" i="1" s="1"/>
  <c r="AM48" i="1"/>
  <c r="AO48" i="1"/>
  <c r="AN48" i="1"/>
  <c r="AB48" i="1"/>
  <c r="AO49" i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3" i="2"/>
  <c r="R3" i="1"/>
  <c r="E42" i="2" l="1"/>
  <c r="G42" i="2" s="1"/>
  <c r="K42" i="2"/>
  <c r="L42" i="2"/>
  <c r="O42" i="2"/>
  <c r="P42" i="2"/>
  <c r="S42" i="2"/>
  <c r="T42" i="2" s="1"/>
  <c r="W42" i="2"/>
  <c r="X42" i="2" s="1"/>
  <c r="AA42" i="2"/>
  <c r="AR42" i="2" s="1"/>
  <c r="AB42" i="2"/>
  <c r="AE42" i="2"/>
  <c r="AS42" i="2" s="1"/>
  <c r="AF42" i="2"/>
  <c r="AH42" i="2"/>
  <c r="AN42" i="2"/>
  <c r="AO42" i="2"/>
  <c r="AP42" i="2"/>
  <c r="AQ42" i="2"/>
  <c r="E43" i="2"/>
  <c r="G43" i="2" s="1"/>
  <c r="K43" i="2"/>
  <c r="AN43" i="2" s="1"/>
  <c r="O43" i="2"/>
  <c r="P43" i="2" s="1"/>
  <c r="S43" i="2"/>
  <c r="T43" i="2"/>
  <c r="W43" i="2"/>
  <c r="X43" i="2"/>
  <c r="AA43" i="2"/>
  <c r="AR43" i="2" s="1"/>
  <c r="AE43" i="2"/>
  <c r="AF43" i="2" s="1"/>
  <c r="AH43" i="2"/>
  <c r="AP43" i="2"/>
  <c r="AQ43" i="2"/>
  <c r="AS43" i="2"/>
  <c r="E44" i="2"/>
  <c r="K44" i="2"/>
  <c r="L44" i="2"/>
  <c r="O44" i="2"/>
  <c r="P44" i="2" s="1"/>
  <c r="S44" i="2"/>
  <c r="T44" i="2"/>
  <c r="W44" i="2"/>
  <c r="X44" i="2" s="1"/>
  <c r="AA44" i="2"/>
  <c r="AB44" i="2"/>
  <c r="AE44" i="2"/>
  <c r="AS44" i="2" s="1"/>
  <c r="AH44" i="2"/>
  <c r="AN44" i="2"/>
  <c r="AP44" i="2"/>
  <c r="AQ44" i="2"/>
  <c r="AR44" i="2"/>
  <c r="E45" i="2"/>
  <c r="G45" i="2"/>
  <c r="H45" i="2"/>
  <c r="K45" i="2"/>
  <c r="AJ45" i="2" s="1"/>
  <c r="AK45" i="2" s="1"/>
  <c r="L45" i="2"/>
  <c r="O45" i="2"/>
  <c r="AI45" i="2" s="1"/>
  <c r="S45" i="2"/>
  <c r="T45" i="2"/>
  <c r="W45" i="2"/>
  <c r="X45" i="2"/>
  <c r="AA45" i="2"/>
  <c r="AR45" i="2" s="1"/>
  <c r="AB45" i="2"/>
  <c r="AE45" i="2"/>
  <c r="AS45" i="2" s="1"/>
  <c r="AH45" i="2"/>
  <c r="AM45" i="2"/>
  <c r="AN45" i="2"/>
  <c r="AP45" i="2"/>
  <c r="AQ45" i="2"/>
  <c r="E46" i="2"/>
  <c r="G46" i="2"/>
  <c r="AM46" i="2" s="1"/>
  <c r="H46" i="2"/>
  <c r="K46" i="2"/>
  <c r="L46" i="2" s="1"/>
  <c r="O46" i="2"/>
  <c r="P46" i="2" s="1"/>
  <c r="S46" i="2"/>
  <c r="T46" i="2"/>
  <c r="W46" i="2"/>
  <c r="AQ46" i="2" s="1"/>
  <c r="X46" i="2"/>
  <c r="AA46" i="2"/>
  <c r="AB46" i="2" s="1"/>
  <c r="AE46" i="2"/>
  <c r="AF46" i="2" s="1"/>
  <c r="AH46" i="2"/>
  <c r="AP46" i="2"/>
  <c r="AS46" i="2"/>
  <c r="E47" i="2"/>
  <c r="G47" i="2" s="1"/>
  <c r="K47" i="2"/>
  <c r="L47" i="2"/>
  <c r="O47" i="2"/>
  <c r="P47" i="2"/>
  <c r="S47" i="2"/>
  <c r="T47" i="2" s="1"/>
  <c r="W47" i="2"/>
  <c r="X47" i="2"/>
  <c r="AA47" i="2"/>
  <c r="AB47" i="2"/>
  <c r="AE47" i="2"/>
  <c r="AS47" i="2" s="1"/>
  <c r="AF47" i="2"/>
  <c r="AH47" i="2"/>
  <c r="AN47" i="2"/>
  <c r="AO47" i="2"/>
  <c r="AP47" i="2"/>
  <c r="AQ47" i="2"/>
  <c r="AR47" i="2"/>
  <c r="E48" i="2"/>
  <c r="G48" i="2" s="1"/>
  <c r="K48" i="2"/>
  <c r="L48" i="2"/>
  <c r="O48" i="2"/>
  <c r="P48" i="2" s="1"/>
  <c r="S48" i="2"/>
  <c r="T48" i="2"/>
  <c r="W48" i="2"/>
  <c r="X48" i="2"/>
  <c r="AA48" i="2"/>
  <c r="AR48" i="2" s="1"/>
  <c r="AB48" i="2"/>
  <c r="AE48" i="2"/>
  <c r="AF48" i="2" s="1"/>
  <c r="AH48" i="2"/>
  <c r="AN48" i="2"/>
  <c r="AP48" i="2"/>
  <c r="AQ48" i="2"/>
  <c r="E49" i="2"/>
  <c r="G49" i="2"/>
  <c r="AM49" i="2" s="1"/>
  <c r="K49" i="2"/>
  <c r="L49" i="2"/>
  <c r="O49" i="2"/>
  <c r="P49" i="2" s="1"/>
  <c r="S49" i="2"/>
  <c r="T49" i="2"/>
  <c r="W49" i="2"/>
  <c r="AQ49" i="2" s="1"/>
  <c r="AA49" i="2"/>
  <c r="AB49" i="2"/>
  <c r="AE49" i="2"/>
  <c r="AF49" i="2" s="1"/>
  <c r="AH49" i="2"/>
  <c r="AJ49" i="2"/>
  <c r="AK49" i="2" s="1"/>
  <c r="AN49" i="2"/>
  <c r="AP49" i="2"/>
  <c r="AR49" i="2"/>
  <c r="AS49" i="2"/>
  <c r="E50" i="2"/>
  <c r="G50" i="2"/>
  <c r="AI50" i="2" s="1"/>
  <c r="H50" i="2"/>
  <c r="K50" i="2"/>
  <c r="AJ50" i="2" s="1"/>
  <c r="AK50" i="2" s="1"/>
  <c r="L50" i="2"/>
  <c r="O50" i="2"/>
  <c r="P50" i="2"/>
  <c r="S50" i="2"/>
  <c r="T50" i="2" s="1"/>
  <c r="W50" i="2"/>
  <c r="AQ50" i="2" s="1"/>
  <c r="X50" i="2"/>
  <c r="AA50" i="2"/>
  <c r="AR50" i="2" s="1"/>
  <c r="AB50" i="2"/>
  <c r="AE50" i="2"/>
  <c r="AS50" i="2" s="1"/>
  <c r="AF50" i="2"/>
  <c r="AH50" i="2"/>
  <c r="AM50" i="2"/>
  <c r="AN50" i="2"/>
  <c r="AO50" i="2"/>
  <c r="AP50" i="2"/>
  <c r="E51" i="2"/>
  <c r="G51" i="2"/>
  <c r="AI51" i="2" s="1"/>
  <c r="H51" i="2"/>
  <c r="K51" i="2"/>
  <c r="AN51" i="2" s="1"/>
  <c r="O51" i="2"/>
  <c r="P51" i="2"/>
  <c r="S51" i="2"/>
  <c r="T51" i="2" s="1"/>
  <c r="W51" i="2"/>
  <c r="AQ51" i="2" s="1"/>
  <c r="X51" i="2"/>
  <c r="AA51" i="2"/>
  <c r="AR51" i="2" s="1"/>
  <c r="AE51" i="2"/>
  <c r="AF51" i="2"/>
  <c r="AH51" i="2"/>
  <c r="AM51" i="2"/>
  <c r="AO51" i="2"/>
  <c r="AP51" i="2"/>
  <c r="AS51" i="2"/>
  <c r="E52" i="2"/>
  <c r="K52" i="2"/>
  <c r="L52" i="2"/>
  <c r="O52" i="2"/>
  <c r="P52" i="2"/>
  <c r="S52" i="2"/>
  <c r="T52" i="2"/>
  <c r="W52" i="2"/>
  <c r="X52" i="2" s="1"/>
  <c r="AA52" i="2"/>
  <c r="AB52" i="2"/>
  <c r="AE52" i="2"/>
  <c r="AS52" i="2" s="1"/>
  <c r="AF52" i="2"/>
  <c r="AH52" i="2"/>
  <c r="AN52" i="2"/>
  <c r="AO52" i="2"/>
  <c r="AP52" i="2"/>
  <c r="AQ52" i="2"/>
  <c r="AR52" i="2"/>
  <c r="E53" i="2"/>
  <c r="G53" i="2"/>
  <c r="AI53" i="2" s="1"/>
  <c r="K53" i="2"/>
  <c r="L53" i="2"/>
  <c r="O53" i="2"/>
  <c r="AJ53" i="2" s="1"/>
  <c r="AK53" i="2" s="1"/>
  <c r="S53" i="2"/>
  <c r="T53" i="2"/>
  <c r="W53" i="2"/>
  <c r="AQ53" i="2" s="1"/>
  <c r="AA53" i="2"/>
  <c r="AB53" i="2"/>
  <c r="AE53" i="2"/>
  <c r="AS53" i="2" s="1"/>
  <c r="AH53" i="2"/>
  <c r="AM53" i="2"/>
  <c r="AN53" i="2"/>
  <c r="AP53" i="2"/>
  <c r="AR53" i="2"/>
  <c r="E54" i="2"/>
  <c r="G54" i="2"/>
  <c r="AM54" i="2" s="1"/>
  <c r="H54" i="2"/>
  <c r="AL54" i="2" s="1"/>
  <c r="K54" i="2"/>
  <c r="L54" i="2" s="1"/>
  <c r="O54" i="2"/>
  <c r="P54" i="2"/>
  <c r="S54" i="2"/>
  <c r="T54" i="2"/>
  <c r="W54" i="2"/>
  <c r="AQ54" i="2" s="1"/>
  <c r="X54" i="2"/>
  <c r="AA54" i="2"/>
  <c r="AB54" i="2" s="1"/>
  <c r="AE54" i="2"/>
  <c r="AF54" i="2"/>
  <c r="AH54" i="2"/>
  <c r="AO54" i="2"/>
  <c r="AP54" i="2"/>
  <c r="AS54" i="2"/>
  <c r="E55" i="2"/>
  <c r="G55" i="2" s="1"/>
  <c r="K55" i="2"/>
  <c r="L55" i="2" s="1"/>
  <c r="O55" i="2"/>
  <c r="P55" i="2"/>
  <c r="S55" i="2"/>
  <c r="T55" i="2" s="1"/>
  <c r="W55" i="2"/>
  <c r="X55" i="2"/>
  <c r="AA55" i="2"/>
  <c r="AR55" i="2" s="1"/>
  <c r="AE55" i="2"/>
  <c r="AS55" i="2" s="1"/>
  <c r="AF55" i="2"/>
  <c r="AH55" i="2"/>
  <c r="AO55" i="2"/>
  <c r="AP55" i="2"/>
  <c r="AQ55" i="2"/>
  <c r="E56" i="2"/>
  <c r="G56" i="2" s="1"/>
  <c r="K56" i="2"/>
  <c r="L56" i="2"/>
  <c r="O56" i="2"/>
  <c r="P56" i="2" s="1"/>
  <c r="S56" i="2"/>
  <c r="T56" i="2"/>
  <c r="W56" i="2"/>
  <c r="X56" i="2"/>
  <c r="AA56" i="2"/>
  <c r="AR56" i="2" s="1"/>
  <c r="AB56" i="2"/>
  <c r="AE56" i="2"/>
  <c r="AF56" i="2" s="1"/>
  <c r="AH56" i="2"/>
  <c r="AN56" i="2"/>
  <c r="AP56" i="2"/>
  <c r="AQ56" i="2"/>
  <c r="E57" i="2"/>
  <c r="G57" i="2"/>
  <c r="AM57" i="2" s="1"/>
  <c r="K57" i="2"/>
  <c r="L57" i="2"/>
  <c r="O57" i="2"/>
  <c r="P57" i="2" s="1"/>
  <c r="S57" i="2"/>
  <c r="T57" i="2"/>
  <c r="W57" i="2"/>
  <c r="AQ57" i="2" s="1"/>
  <c r="AA57" i="2"/>
  <c r="AB57" i="2"/>
  <c r="AE57" i="2"/>
  <c r="AF57" i="2" s="1"/>
  <c r="AH57" i="2"/>
  <c r="AJ57" i="2"/>
  <c r="AK57" i="2" s="1"/>
  <c r="AN57" i="2"/>
  <c r="AP57" i="2"/>
  <c r="AR57" i="2"/>
  <c r="AS57" i="2"/>
  <c r="E58" i="2"/>
  <c r="G58" i="2"/>
  <c r="AI58" i="2" s="1"/>
  <c r="H58" i="2"/>
  <c r="K58" i="2"/>
  <c r="L58" i="2"/>
  <c r="O58" i="2"/>
  <c r="AJ58" i="2" s="1"/>
  <c r="AK58" i="2" s="1"/>
  <c r="P58" i="2"/>
  <c r="S58" i="2"/>
  <c r="T58" i="2" s="1"/>
  <c r="W58" i="2"/>
  <c r="AQ58" i="2" s="1"/>
  <c r="X58" i="2"/>
  <c r="AA58" i="2"/>
  <c r="AB58" i="2"/>
  <c r="AE58" i="2"/>
  <c r="AS58" i="2" s="1"/>
  <c r="AF58" i="2"/>
  <c r="AH58" i="2"/>
  <c r="AM58" i="2"/>
  <c r="AN58" i="2"/>
  <c r="AO58" i="2"/>
  <c r="AP58" i="2"/>
  <c r="AR58" i="2"/>
  <c r="E59" i="2"/>
  <c r="G59" i="2"/>
  <c r="AI59" i="2" s="1"/>
  <c r="H59" i="2"/>
  <c r="K59" i="2"/>
  <c r="AN59" i="2" s="1"/>
  <c r="O59" i="2"/>
  <c r="P59" i="2"/>
  <c r="S59" i="2"/>
  <c r="T59" i="2" s="1"/>
  <c r="W59" i="2"/>
  <c r="AQ59" i="2" s="1"/>
  <c r="X59" i="2"/>
  <c r="AA59" i="2"/>
  <c r="AR59" i="2" s="1"/>
  <c r="AE59" i="2"/>
  <c r="AF59" i="2"/>
  <c r="AH59" i="2"/>
  <c r="AM59" i="2"/>
  <c r="AO59" i="2"/>
  <c r="AP59" i="2"/>
  <c r="AS59" i="2"/>
  <c r="E60" i="2"/>
  <c r="K60" i="2"/>
  <c r="AN60" i="2" s="1"/>
  <c r="L60" i="2"/>
  <c r="O60" i="2"/>
  <c r="P60" i="2"/>
  <c r="S60" i="2"/>
  <c r="AP60" i="2" s="1"/>
  <c r="T60" i="2"/>
  <c r="W60" i="2"/>
  <c r="X60" i="2" s="1"/>
  <c r="AA60" i="2"/>
  <c r="AB60" i="2"/>
  <c r="AE60" i="2"/>
  <c r="AS60" i="2" s="1"/>
  <c r="AF60" i="2"/>
  <c r="AH60" i="2"/>
  <c r="AO60" i="2"/>
  <c r="AQ60" i="2"/>
  <c r="AR60" i="2"/>
  <c r="E61" i="2"/>
  <c r="G61" i="2"/>
  <c r="AI61" i="2" s="1"/>
  <c r="K61" i="2"/>
  <c r="L61" i="2"/>
  <c r="O61" i="2"/>
  <c r="AJ61" i="2" s="1"/>
  <c r="AK61" i="2" s="1"/>
  <c r="S61" i="2"/>
  <c r="T61" i="2"/>
  <c r="W61" i="2"/>
  <c r="AQ61" i="2" s="1"/>
  <c r="AA61" i="2"/>
  <c r="AB61" i="2"/>
  <c r="AE61" i="2"/>
  <c r="AS61" i="2" s="1"/>
  <c r="AH61" i="2"/>
  <c r="AM61" i="2"/>
  <c r="AN61" i="2"/>
  <c r="AP61" i="2"/>
  <c r="AR61" i="2"/>
  <c r="E62" i="2"/>
  <c r="G62" i="2"/>
  <c r="AM62" i="2" s="1"/>
  <c r="H62" i="2"/>
  <c r="K62" i="2"/>
  <c r="L62" i="2" s="1"/>
  <c r="O62" i="2"/>
  <c r="P62" i="2"/>
  <c r="S62" i="2"/>
  <c r="T62" i="2"/>
  <c r="W62" i="2"/>
  <c r="AQ62" i="2" s="1"/>
  <c r="X62" i="2"/>
  <c r="AA62" i="2"/>
  <c r="AB62" i="2" s="1"/>
  <c r="AE62" i="2"/>
  <c r="AF62" i="2"/>
  <c r="AH62" i="2"/>
  <c r="AO62" i="2"/>
  <c r="AP62" i="2"/>
  <c r="AS62" i="2"/>
  <c r="E63" i="2"/>
  <c r="G63" i="2" s="1"/>
  <c r="K63" i="2"/>
  <c r="L63" i="2" s="1"/>
  <c r="O63" i="2"/>
  <c r="P63" i="2"/>
  <c r="S63" i="2"/>
  <c r="T63" i="2" s="1"/>
  <c r="W63" i="2"/>
  <c r="X63" i="2"/>
  <c r="AA63" i="2"/>
  <c r="AR63" i="2" s="1"/>
  <c r="AE63" i="2"/>
  <c r="AS63" i="2" s="1"/>
  <c r="AF63" i="2"/>
  <c r="AH63" i="2"/>
  <c r="AO63" i="2"/>
  <c r="AP63" i="2"/>
  <c r="AQ63" i="2"/>
  <c r="E64" i="2"/>
  <c r="G64" i="2" s="1"/>
  <c r="K64" i="2"/>
  <c r="L64" i="2"/>
  <c r="O64" i="2"/>
  <c r="P64" i="2" s="1"/>
  <c r="S64" i="2"/>
  <c r="T64" i="2"/>
  <c r="W64" i="2"/>
  <c r="X64" i="2"/>
  <c r="AA64" i="2"/>
  <c r="AR64" i="2" s="1"/>
  <c r="AB64" i="2"/>
  <c r="AE64" i="2"/>
  <c r="AF64" i="2" s="1"/>
  <c r="AH64" i="2"/>
  <c r="AN64" i="2"/>
  <c r="AP64" i="2"/>
  <c r="AQ64" i="2"/>
  <c r="E65" i="2"/>
  <c r="G65" i="2"/>
  <c r="AM65" i="2" s="1"/>
  <c r="K65" i="2"/>
  <c r="L65" i="2"/>
  <c r="O65" i="2"/>
  <c r="P65" i="2" s="1"/>
  <c r="S65" i="2"/>
  <c r="T65" i="2"/>
  <c r="W65" i="2"/>
  <c r="AQ65" i="2" s="1"/>
  <c r="AA65" i="2"/>
  <c r="AB65" i="2"/>
  <c r="AE65" i="2"/>
  <c r="AF65" i="2" s="1"/>
  <c r="AH65" i="2"/>
  <c r="AN65" i="2"/>
  <c r="AP65" i="2"/>
  <c r="AR65" i="2"/>
  <c r="AS65" i="2"/>
  <c r="E66" i="2"/>
  <c r="G66" i="2"/>
  <c r="AI66" i="2" s="1"/>
  <c r="H66" i="2"/>
  <c r="K66" i="2"/>
  <c r="L66" i="2"/>
  <c r="O66" i="2"/>
  <c r="AJ66" i="2" s="1"/>
  <c r="AK66" i="2" s="1"/>
  <c r="P66" i="2"/>
  <c r="S66" i="2"/>
  <c r="T66" i="2" s="1"/>
  <c r="W66" i="2"/>
  <c r="AQ66" i="2" s="1"/>
  <c r="X66" i="2"/>
  <c r="AA66" i="2"/>
  <c r="AB66" i="2"/>
  <c r="AE66" i="2"/>
  <c r="AS66" i="2" s="1"/>
  <c r="AF66" i="2"/>
  <c r="AH66" i="2"/>
  <c r="AM66" i="2"/>
  <c r="AN66" i="2"/>
  <c r="AO66" i="2"/>
  <c r="AP66" i="2"/>
  <c r="AR66" i="2"/>
  <c r="E67" i="2"/>
  <c r="G67" i="2"/>
  <c r="AI67" i="2" s="1"/>
  <c r="H67" i="2"/>
  <c r="K67" i="2"/>
  <c r="AN67" i="2" s="1"/>
  <c r="O67" i="2"/>
  <c r="P67" i="2"/>
  <c r="S67" i="2"/>
  <c r="AP67" i="2" s="1"/>
  <c r="W67" i="2"/>
  <c r="AQ67" i="2" s="1"/>
  <c r="X67" i="2"/>
  <c r="AA67" i="2"/>
  <c r="AR67" i="2" s="1"/>
  <c r="AE67" i="2"/>
  <c r="AF67" i="2"/>
  <c r="AH67" i="2"/>
  <c r="AM67" i="2"/>
  <c r="AO67" i="2"/>
  <c r="AS67" i="2"/>
  <c r="AI64" i="2" l="1"/>
  <c r="AM64" i="2"/>
  <c r="AJ64" i="2"/>
  <c r="AK64" i="2" s="1"/>
  <c r="H64" i="2"/>
  <c r="AL64" i="2"/>
  <c r="AI48" i="2"/>
  <c r="AM48" i="2"/>
  <c r="AJ48" i="2"/>
  <c r="AK48" i="2" s="1"/>
  <c r="H48" i="2"/>
  <c r="AL48" i="2"/>
  <c r="AJ47" i="2"/>
  <c r="AK47" i="2" s="1"/>
  <c r="H47" i="2"/>
  <c r="AL47" i="2"/>
  <c r="AM47" i="2"/>
  <c r="AI47" i="2"/>
  <c r="AI56" i="2"/>
  <c r="AJ56" i="2"/>
  <c r="AK56" i="2" s="1"/>
  <c r="H56" i="2"/>
  <c r="AL56" i="2"/>
  <c r="AM56" i="2"/>
  <c r="AJ55" i="2"/>
  <c r="AK55" i="2" s="1"/>
  <c r="H55" i="2"/>
  <c r="AL55" i="2" s="1"/>
  <c r="AM55" i="2"/>
  <c r="AI55" i="2"/>
  <c r="AL62" i="2"/>
  <c r="AJ63" i="2"/>
  <c r="AK63" i="2" s="1"/>
  <c r="H63" i="2"/>
  <c r="AM63" i="2"/>
  <c r="AI63" i="2"/>
  <c r="AL50" i="2"/>
  <c r="AL46" i="2"/>
  <c r="AI43" i="2"/>
  <c r="AJ43" i="2"/>
  <c r="AK43" i="2" s="1"/>
  <c r="H43" i="2"/>
  <c r="AM43" i="2"/>
  <c r="AI42" i="2"/>
  <c r="AJ42" i="2"/>
  <c r="AK42" i="2" s="1"/>
  <c r="H42" i="2"/>
  <c r="AL42" i="2"/>
  <c r="AM42" i="2"/>
  <c r="AB67" i="2"/>
  <c r="L67" i="2"/>
  <c r="AL67" i="2" s="1"/>
  <c r="X65" i="2"/>
  <c r="AL65" i="2" s="1"/>
  <c r="H65" i="2"/>
  <c r="AO61" i="2"/>
  <c r="AF61" i="2"/>
  <c r="P61" i="2"/>
  <c r="G60" i="2"/>
  <c r="AB59" i="2"/>
  <c r="L59" i="2"/>
  <c r="AL59" i="2" s="1"/>
  <c r="X57" i="2"/>
  <c r="H57" i="2"/>
  <c r="AL57" i="2" s="1"/>
  <c r="AO53" i="2"/>
  <c r="AF53" i="2"/>
  <c r="P53" i="2"/>
  <c r="G52" i="2"/>
  <c r="AB51" i="2"/>
  <c r="L51" i="2"/>
  <c r="AL51" i="2" s="1"/>
  <c r="X49" i="2"/>
  <c r="H49" i="2"/>
  <c r="AL49" i="2" s="1"/>
  <c r="AO45" i="2"/>
  <c r="AF45" i="2"/>
  <c r="P45" i="2"/>
  <c r="AL45" i="2" s="1"/>
  <c r="G44" i="2"/>
  <c r="AB43" i="2"/>
  <c r="L43" i="2"/>
  <c r="AL43" i="2" s="1"/>
  <c r="AJ62" i="2"/>
  <c r="AK62" i="2" s="1"/>
  <c r="AI57" i="2"/>
  <c r="AR54" i="2"/>
  <c r="AJ67" i="2"/>
  <c r="AK67" i="2" s="1"/>
  <c r="AS64" i="2"/>
  <c r="AI62" i="2"/>
  <c r="AJ59" i="2"/>
  <c r="AK59" i="2" s="1"/>
  <c r="AS56" i="2"/>
  <c r="AN55" i="2"/>
  <c r="AI54" i="2"/>
  <c r="AJ51" i="2"/>
  <c r="AK51" i="2" s="1"/>
  <c r="AS48" i="2"/>
  <c r="AI46" i="2"/>
  <c r="AO44" i="2"/>
  <c r="AF44" i="2"/>
  <c r="AJ54" i="2"/>
  <c r="AK54" i="2" s="1"/>
  <c r="AI49" i="2"/>
  <c r="AR46" i="2"/>
  <c r="AJ46" i="2"/>
  <c r="AK46" i="2" s="1"/>
  <c r="AN63" i="2"/>
  <c r="AL61" i="2"/>
  <c r="T67" i="2"/>
  <c r="AL66" i="2"/>
  <c r="AO65" i="2"/>
  <c r="AB63" i="2"/>
  <c r="X61" i="2"/>
  <c r="H61" i="2"/>
  <c r="AL58" i="2"/>
  <c r="AO57" i="2"/>
  <c r="AB55" i="2"/>
  <c r="X53" i="2"/>
  <c r="H53" i="2"/>
  <c r="AL53" i="2" s="1"/>
  <c r="AO49" i="2"/>
  <c r="AO46" i="2"/>
  <c r="AJ65" i="2"/>
  <c r="AK65" i="2" s="1"/>
  <c r="AR62" i="2"/>
  <c r="AL63" i="2"/>
  <c r="AN54" i="2"/>
  <c r="AN46" i="2"/>
  <c r="AO43" i="2"/>
  <c r="AI65" i="2"/>
  <c r="AN62" i="2"/>
  <c r="AO64" i="2"/>
  <c r="AO56" i="2"/>
  <c r="AO48" i="2"/>
  <c r="E4" i="2"/>
  <c r="G4" i="2" s="1"/>
  <c r="H4" i="2" s="1"/>
  <c r="K4" i="2"/>
  <c r="L4" i="2"/>
  <c r="O4" i="2"/>
  <c r="P4" i="2"/>
  <c r="S4" i="2"/>
  <c r="T4" i="2"/>
  <c r="W4" i="2"/>
  <c r="X4" i="2" s="1"/>
  <c r="AA4" i="2"/>
  <c r="AB4" i="2"/>
  <c r="AE4" i="2"/>
  <c r="AF4" i="2"/>
  <c r="E5" i="2"/>
  <c r="G5" i="2"/>
  <c r="H5" i="2" s="1"/>
  <c r="K5" i="2"/>
  <c r="L5" i="2"/>
  <c r="O5" i="2"/>
  <c r="P5" i="2"/>
  <c r="S5" i="2"/>
  <c r="T5" i="2" s="1"/>
  <c r="W5" i="2"/>
  <c r="X5" i="2" s="1"/>
  <c r="AA5" i="2"/>
  <c r="AB5" i="2"/>
  <c r="AE5" i="2"/>
  <c r="AF5" i="2"/>
  <c r="E6" i="2"/>
  <c r="G6" i="2" s="1"/>
  <c r="H6" i="2" s="1"/>
  <c r="K6" i="2"/>
  <c r="L6" i="2" s="1"/>
  <c r="O6" i="2"/>
  <c r="P6" i="2"/>
  <c r="S6" i="2"/>
  <c r="T6" i="2"/>
  <c r="W6" i="2"/>
  <c r="X6" i="2"/>
  <c r="AA6" i="2"/>
  <c r="AB6" i="2" s="1"/>
  <c r="AE6" i="2"/>
  <c r="AF6" i="2"/>
  <c r="E7" i="2"/>
  <c r="G7" i="2"/>
  <c r="H7" i="2" s="1"/>
  <c r="K7" i="2"/>
  <c r="L7" i="2" s="1"/>
  <c r="O7" i="2"/>
  <c r="P7" i="2"/>
  <c r="S7" i="2"/>
  <c r="T7" i="2"/>
  <c r="W7" i="2"/>
  <c r="X7" i="2" s="1"/>
  <c r="AA7" i="2"/>
  <c r="AB7" i="2" s="1"/>
  <c r="AE7" i="2"/>
  <c r="AF7" i="2"/>
  <c r="E8" i="2"/>
  <c r="G8" i="2"/>
  <c r="H8" i="2"/>
  <c r="K8" i="2"/>
  <c r="L8" i="2"/>
  <c r="O8" i="2"/>
  <c r="P8" i="2" s="1"/>
  <c r="S8" i="2"/>
  <c r="T8" i="2"/>
  <c r="W8" i="2"/>
  <c r="X8" i="2"/>
  <c r="AA8" i="2"/>
  <c r="AB8" i="2"/>
  <c r="AE8" i="2"/>
  <c r="AF8" i="2" s="1"/>
  <c r="E9" i="2"/>
  <c r="G9" i="2"/>
  <c r="H9" i="2"/>
  <c r="K9" i="2"/>
  <c r="L9" i="2" s="1"/>
  <c r="O9" i="2"/>
  <c r="P9" i="2" s="1"/>
  <c r="S9" i="2"/>
  <c r="T9" i="2"/>
  <c r="W9" i="2"/>
  <c r="X9" i="2"/>
  <c r="AA9" i="2"/>
  <c r="AB9" i="2" s="1"/>
  <c r="AE9" i="2"/>
  <c r="AF9" i="2" s="1"/>
  <c r="E10" i="2"/>
  <c r="G10" i="2"/>
  <c r="H10" i="2"/>
  <c r="K10" i="2"/>
  <c r="L10" i="2"/>
  <c r="O10" i="2"/>
  <c r="P10" i="2"/>
  <c r="S10" i="2"/>
  <c r="T10" i="2" s="1"/>
  <c r="W10" i="2"/>
  <c r="X10" i="2"/>
  <c r="AA10" i="2"/>
  <c r="AB10" i="2"/>
  <c r="AE10" i="2"/>
  <c r="AF10" i="2"/>
  <c r="E11" i="2"/>
  <c r="G11" i="2" s="1"/>
  <c r="H11" i="2" s="1"/>
  <c r="K11" i="2"/>
  <c r="L11" i="2"/>
  <c r="O11" i="2"/>
  <c r="P11" i="2" s="1"/>
  <c r="S11" i="2"/>
  <c r="T11" i="2" s="1"/>
  <c r="W11" i="2"/>
  <c r="X11" i="2"/>
  <c r="AA11" i="2"/>
  <c r="AB11" i="2"/>
  <c r="AE11" i="2"/>
  <c r="AF11" i="2" s="1"/>
  <c r="E12" i="2"/>
  <c r="G12" i="2" s="1"/>
  <c r="H12" i="2" s="1"/>
  <c r="K12" i="2"/>
  <c r="L12" i="2"/>
  <c r="O12" i="2"/>
  <c r="P12" i="2"/>
  <c r="S12" i="2"/>
  <c r="T12" i="2"/>
  <c r="W12" i="2"/>
  <c r="X12" i="2" s="1"/>
  <c r="AA12" i="2"/>
  <c r="AB12" i="2"/>
  <c r="AE12" i="2"/>
  <c r="AF12" i="2"/>
  <c r="E13" i="2"/>
  <c r="G13" i="2"/>
  <c r="H13" i="2" s="1"/>
  <c r="K13" i="2"/>
  <c r="L13" i="2"/>
  <c r="O13" i="2"/>
  <c r="P13" i="2"/>
  <c r="S13" i="2"/>
  <c r="T13" i="2" s="1"/>
  <c r="W13" i="2"/>
  <c r="X13" i="2" s="1"/>
  <c r="AA13" i="2"/>
  <c r="AB13" i="2"/>
  <c r="AE13" i="2"/>
  <c r="AF13" i="2"/>
  <c r="E14" i="2"/>
  <c r="G14" i="2" s="1"/>
  <c r="H14" i="2" s="1"/>
  <c r="K14" i="2"/>
  <c r="L14" i="2" s="1"/>
  <c r="O14" i="2"/>
  <c r="P14" i="2"/>
  <c r="S14" i="2"/>
  <c r="T14" i="2"/>
  <c r="W14" i="2"/>
  <c r="X14" i="2"/>
  <c r="AA14" i="2"/>
  <c r="AB14" i="2" s="1"/>
  <c r="AE14" i="2"/>
  <c r="AF14" i="2"/>
  <c r="E15" i="2"/>
  <c r="G15" i="2"/>
  <c r="H15" i="2" s="1"/>
  <c r="K15" i="2"/>
  <c r="L15" i="2" s="1"/>
  <c r="O15" i="2"/>
  <c r="P15" i="2"/>
  <c r="S15" i="2"/>
  <c r="T15" i="2"/>
  <c r="W15" i="2"/>
  <c r="X15" i="2" s="1"/>
  <c r="AA15" i="2"/>
  <c r="AB15" i="2" s="1"/>
  <c r="AE15" i="2"/>
  <c r="AF15" i="2"/>
  <c r="E16" i="2"/>
  <c r="G16" i="2"/>
  <c r="H16" i="2"/>
  <c r="K16" i="2"/>
  <c r="L16" i="2"/>
  <c r="O16" i="2"/>
  <c r="P16" i="2" s="1"/>
  <c r="S16" i="2"/>
  <c r="T16" i="2"/>
  <c r="W16" i="2"/>
  <c r="X16" i="2"/>
  <c r="AA16" i="2"/>
  <c r="AB16" i="2"/>
  <c r="AE16" i="2"/>
  <c r="AF16" i="2" s="1"/>
  <c r="E17" i="2"/>
  <c r="G17" i="2"/>
  <c r="H17" i="2"/>
  <c r="K17" i="2"/>
  <c r="L17" i="2" s="1"/>
  <c r="O17" i="2"/>
  <c r="P17" i="2" s="1"/>
  <c r="S17" i="2"/>
  <c r="T17" i="2"/>
  <c r="W17" i="2"/>
  <c r="X17" i="2"/>
  <c r="AA17" i="2"/>
  <c r="AB17" i="2" s="1"/>
  <c r="AE17" i="2"/>
  <c r="AF17" i="2" s="1"/>
  <c r="E18" i="2"/>
  <c r="G18" i="2"/>
  <c r="H18" i="2"/>
  <c r="K18" i="2"/>
  <c r="L18" i="2"/>
  <c r="O18" i="2"/>
  <c r="P18" i="2"/>
  <c r="S18" i="2"/>
  <c r="T18" i="2" s="1"/>
  <c r="W18" i="2"/>
  <c r="X18" i="2"/>
  <c r="AA18" i="2"/>
  <c r="AB18" i="2"/>
  <c r="AE18" i="2"/>
  <c r="AF18" i="2"/>
  <c r="E19" i="2"/>
  <c r="G19" i="2" s="1"/>
  <c r="H19" i="2" s="1"/>
  <c r="K19" i="2"/>
  <c r="L19" i="2"/>
  <c r="O19" i="2"/>
  <c r="P19" i="2" s="1"/>
  <c r="S19" i="2"/>
  <c r="T19" i="2" s="1"/>
  <c r="W19" i="2"/>
  <c r="X19" i="2"/>
  <c r="AA19" i="2"/>
  <c r="AB19" i="2"/>
  <c r="AE19" i="2"/>
  <c r="AF19" i="2" s="1"/>
  <c r="E20" i="2"/>
  <c r="G20" i="2" s="1"/>
  <c r="H20" i="2" s="1"/>
  <c r="K20" i="2"/>
  <c r="L20" i="2"/>
  <c r="O20" i="2"/>
  <c r="P20" i="2"/>
  <c r="S20" i="2"/>
  <c r="T20" i="2"/>
  <c r="W20" i="2"/>
  <c r="X20" i="2" s="1"/>
  <c r="AA20" i="2"/>
  <c r="AB20" i="2"/>
  <c r="AE20" i="2"/>
  <c r="AF20" i="2"/>
  <c r="E21" i="2"/>
  <c r="G21" i="2"/>
  <c r="H21" i="2" s="1"/>
  <c r="K21" i="2"/>
  <c r="L21" i="2"/>
  <c r="O21" i="2"/>
  <c r="P21" i="2"/>
  <c r="S21" i="2"/>
  <c r="T21" i="2" s="1"/>
  <c r="W21" i="2"/>
  <c r="X21" i="2" s="1"/>
  <c r="AA21" i="2"/>
  <c r="AB21" i="2"/>
  <c r="AE21" i="2"/>
  <c r="AF21" i="2"/>
  <c r="E22" i="2"/>
  <c r="G22" i="2" s="1"/>
  <c r="H22" i="2" s="1"/>
  <c r="K22" i="2"/>
  <c r="L22" i="2" s="1"/>
  <c r="O22" i="2"/>
  <c r="P22" i="2"/>
  <c r="S22" i="2"/>
  <c r="T22" i="2"/>
  <c r="W22" i="2"/>
  <c r="X22" i="2"/>
  <c r="AA22" i="2"/>
  <c r="AB22" i="2" s="1"/>
  <c r="AE22" i="2"/>
  <c r="AF22" i="2"/>
  <c r="E23" i="2"/>
  <c r="G23" i="2"/>
  <c r="H23" i="2" s="1"/>
  <c r="K23" i="2"/>
  <c r="L23" i="2" s="1"/>
  <c r="O23" i="2"/>
  <c r="P23" i="2"/>
  <c r="S23" i="2"/>
  <c r="T23" i="2"/>
  <c r="W23" i="2"/>
  <c r="X23" i="2" s="1"/>
  <c r="AA23" i="2"/>
  <c r="AB23" i="2" s="1"/>
  <c r="AE23" i="2"/>
  <c r="AF23" i="2"/>
  <c r="E24" i="2"/>
  <c r="G24" i="2"/>
  <c r="H24" i="2"/>
  <c r="K24" i="2"/>
  <c r="L24" i="2"/>
  <c r="O24" i="2"/>
  <c r="P24" i="2" s="1"/>
  <c r="S24" i="2"/>
  <c r="T24" i="2"/>
  <c r="W24" i="2"/>
  <c r="X24" i="2"/>
  <c r="AA24" i="2"/>
  <c r="AB24" i="2"/>
  <c r="AE24" i="2"/>
  <c r="AF24" i="2" s="1"/>
  <c r="E25" i="2"/>
  <c r="G25" i="2"/>
  <c r="H25" i="2"/>
  <c r="K25" i="2"/>
  <c r="L25" i="2" s="1"/>
  <c r="O25" i="2"/>
  <c r="P25" i="2" s="1"/>
  <c r="S25" i="2"/>
  <c r="T25" i="2"/>
  <c r="W25" i="2"/>
  <c r="X25" i="2"/>
  <c r="AA25" i="2"/>
  <c r="AB25" i="2" s="1"/>
  <c r="AE25" i="2"/>
  <c r="AF25" i="2" s="1"/>
  <c r="E26" i="2"/>
  <c r="G26" i="2"/>
  <c r="H26" i="2"/>
  <c r="K26" i="2"/>
  <c r="L26" i="2"/>
  <c r="O26" i="2"/>
  <c r="P26" i="2"/>
  <c r="S26" i="2"/>
  <c r="T26" i="2" s="1"/>
  <c r="W26" i="2"/>
  <c r="X26" i="2"/>
  <c r="AA26" i="2"/>
  <c r="AB26" i="2"/>
  <c r="AE26" i="2"/>
  <c r="AF26" i="2"/>
  <c r="E27" i="2"/>
  <c r="G27" i="2" s="1"/>
  <c r="H27" i="2" s="1"/>
  <c r="K27" i="2"/>
  <c r="L27" i="2"/>
  <c r="O27" i="2"/>
  <c r="P27" i="2" s="1"/>
  <c r="S27" i="2"/>
  <c r="T27" i="2" s="1"/>
  <c r="W27" i="2"/>
  <c r="X27" i="2"/>
  <c r="AA27" i="2"/>
  <c r="AB27" i="2"/>
  <c r="AE27" i="2"/>
  <c r="AF27" i="2" s="1"/>
  <c r="E28" i="2"/>
  <c r="G28" i="2" s="1"/>
  <c r="H28" i="2" s="1"/>
  <c r="K28" i="2"/>
  <c r="L28" i="2"/>
  <c r="O28" i="2"/>
  <c r="P28" i="2"/>
  <c r="S28" i="2"/>
  <c r="T28" i="2"/>
  <c r="W28" i="2"/>
  <c r="X28" i="2" s="1"/>
  <c r="AA28" i="2"/>
  <c r="AB28" i="2"/>
  <c r="AE28" i="2"/>
  <c r="AF28" i="2"/>
  <c r="E29" i="2"/>
  <c r="G29" i="2"/>
  <c r="H29" i="2" s="1"/>
  <c r="K29" i="2"/>
  <c r="L29" i="2"/>
  <c r="O29" i="2"/>
  <c r="P29" i="2"/>
  <c r="S29" i="2"/>
  <c r="T29" i="2" s="1"/>
  <c r="W29" i="2"/>
  <c r="X29" i="2" s="1"/>
  <c r="AA29" i="2"/>
  <c r="AB29" i="2"/>
  <c r="AE29" i="2"/>
  <c r="AF29" i="2"/>
  <c r="E30" i="2"/>
  <c r="G30" i="2" s="1"/>
  <c r="H30" i="2" s="1"/>
  <c r="K30" i="2"/>
  <c r="L30" i="2" s="1"/>
  <c r="O30" i="2"/>
  <c r="P30" i="2"/>
  <c r="S30" i="2"/>
  <c r="T30" i="2"/>
  <c r="W30" i="2"/>
  <c r="X30" i="2"/>
  <c r="AA30" i="2"/>
  <c r="AB30" i="2" s="1"/>
  <c r="AE30" i="2"/>
  <c r="AF30" i="2"/>
  <c r="E31" i="2"/>
  <c r="G31" i="2"/>
  <c r="H31" i="2" s="1"/>
  <c r="K31" i="2"/>
  <c r="L31" i="2" s="1"/>
  <c r="O31" i="2"/>
  <c r="P31" i="2"/>
  <c r="S31" i="2"/>
  <c r="T31" i="2"/>
  <c r="W31" i="2"/>
  <c r="X31" i="2" s="1"/>
  <c r="AA31" i="2"/>
  <c r="AB31" i="2" s="1"/>
  <c r="AE31" i="2"/>
  <c r="AF31" i="2"/>
  <c r="E32" i="2"/>
  <c r="G32" i="2"/>
  <c r="H32" i="2"/>
  <c r="K32" i="2"/>
  <c r="L32" i="2"/>
  <c r="O32" i="2"/>
  <c r="P32" i="2" s="1"/>
  <c r="S32" i="2"/>
  <c r="T32" i="2"/>
  <c r="W32" i="2"/>
  <c r="X32" i="2"/>
  <c r="AA32" i="2"/>
  <c r="AB32" i="2"/>
  <c r="AE32" i="2"/>
  <c r="AF32" i="2" s="1"/>
  <c r="E33" i="2"/>
  <c r="G33" i="2"/>
  <c r="H33" i="2"/>
  <c r="K33" i="2"/>
  <c r="L33" i="2" s="1"/>
  <c r="O33" i="2"/>
  <c r="P33" i="2" s="1"/>
  <c r="S33" i="2"/>
  <c r="T33" i="2"/>
  <c r="W33" i="2"/>
  <c r="X33" i="2"/>
  <c r="AA33" i="2"/>
  <c r="AB33" i="2" s="1"/>
  <c r="AE33" i="2"/>
  <c r="AF33" i="2" s="1"/>
  <c r="E34" i="2"/>
  <c r="G34" i="2"/>
  <c r="H34" i="2"/>
  <c r="K34" i="2"/>
  <c r="L34" i="2"/>
  <c r="O34" i="2"/>
  <c r="P34" i="2"/>
  <c r="S34" i="2"/>
  <c r="T34" i="2" s="1"/>
  <c r="W34" i="2"/>
  <c r="X34" i="2"/>
  <c r="AA34" i="2"/>
  <c r="AB34" i="2"/>
  <c r="AE34" i="2"/>
  <c r="AF34" i="2"/>
  <c r="E35" i="2"/>
  <c r="G35" i="2" s="1"/>
  <c r="H35" i="2" s="1"/>
  <c r="K35" i="2"/>
  <c r="L35" i="2"/>
  <c r="O35" i="2"/>
  <c r="P35" i="2" s="1"/>
  <c r="S35" i="2"/>
  <c r="T35" i="2" s="1"/>
  <c r="W35" i="2"/>
  <c r="X35" i="2"/>
  <c r="AA35" i="2"/>
  <c r="AB35" i="2"/>
  <c r="AE35" i="2"/>
  <c r="AF35" i="2" s="1"/>
  <c r="E36" i="2"/>
  <c r="G36" i="2" s="1"/>
  <c r="H36" i="2" s="1"/>
  <c r="K36" i="2"/>
  <c r="L36" i="2"/>
  <c r="O36" i="2"/>
  <c r="P36" i="2"/>
  <c r="S36" i="2"/>
  <c r="T36" i="2"/>
  <c r="W36" i="2"/>
  <c r="X36" i="2" s="1"/>
  <c r="AA36" i="2"/>
  <c r="AB36" i="2"/>
  <c r="AE36" i="2"/>
  <c r="AF36" i="2"/>
  <c r="E37" i="2"/>
  <c r="G37" i="2"/>
  <c r="H37" i="2" s="1"/>
  <c r="K37" i="2"/>
  <c r="L37" i="2"/>
  <c r="O37" i="2"/>
  <c r="P37" i="2"/>
  <c r="S37" i="2"/>
  <c r="T37" i="2" s="1"/>
  <c r="W37" i="2"/>
  <c r="X37" i="2" s="1"/>
  <c r="AA37" i="2"/>
  <c r="AB37" i="2"/>
  <c r="AE37" i="2"/>
  <c r="AF37" i="2"/>
  <c r="E38" i="2"/>
  <c r="G38" i="2" s="1"/>
  <c r="H38" i="2" s="1"/>
  <c r="K38" i="2"/>
  <c r="L38" i="2" s="1"/>
  <c r="O38" i="2"/>
  <c r="P38" i="2"/>
  <c r="S38" i="2"/>
  <c r="T38" i="2"/>
  <c r="W38" i="2"/>
  <c r="X38" i="2"/>
  <c r="AA38" i="2"/>
  <c r="AB38" i="2" s="1"/>
  <c r="AE38" i="2"/>
  <c r="AF38" i="2"/>
  <c r="E39" i="2"/>
  <c r="G39" i="2"/>
  <c r="H39" i="2" s="1"/>
  <c r="K39" i="2"/>
  <c r="L39" i="2" s="1"/>
  <c r="O39" i="2"/>
  <c r="P39" i="2"/>
  <c r="S39" i="2"/>
  <c r="T39" i="2"/>
  <c r="W39" i="2"/>
  <c r="X39" i="2" s="1"/>
  <c r="AA39" i="2"/>
  <c r="AB39" i="2" s="1"/>
  <c r="AE39" i="2"/>
  <c r="AF39" i="2"/>
  <c r="E40" i="2"/>
  <c r="G40" i="2"/>
  <c r="H40" i="2"/>
  <c r="K40" i="2"/>
  <c r="L40" i="2"/>
  <c r="O40" i="2"/>
  <c r="P40" i="2" s="1"/>
  <c r="S40" i="2"/>
  <c r="T40" i="2"/>
  <c r="W40" i="2"/>
  <c r="X40" i="2"/>
  <c r="AA40" i="2"/>
  <c r="AB40" i="2"/>
  <c r="AE40" i="2"/>
  <c r="AF40" i="2" s="1"/>
  <c r="E41" i="2"/>
  <c r="G41" i="2"/>
  <c r="H41" i="2"/>
  <c r="K41" i="2"/>
  <c r="L41" i="2" s="1"/>
  <c r="O41" i="2"/>
  <c r="P41" i="2" s="1"/>
  <c r="S41" i="2"/>
  <c r="T41" i="2"/>
  <c r="W41" i="2"/>
  <c r="X41" i="2"/>
  <c r="AA41" i="2"/>
  <c r="AB41" i="2" s="1"/>
  <c r="AE41" i="2"/>
  <c r="AF41" i="2" s="1"/>
  <c r="E4" i="1"/>
  <c r="G4" i="1" s="1"/>
  <c r="H4" i="1" s="1"/>
  <c r="L4" i="1"/>
  <c r="O4" i="1"/>
  <c r="P4" i="1" s="1"/>
  <c r="S4" i="1"/>
  <c r="T4" i="1" s="1"/>
  <c r="AA4" i="1"/>
  <c r="AB4" i="1" s="1"/>
  <c r="AE4" i="1"/>
  <c r="AF4" i="1" s="1"/>
  <c r="AH4" i="1"/>
  <c r="G5" i="1"/>
  <c r="H5" i="1" s="1"/>
  <c r="L5" i="1"/>
  <c r="O5" i="1"/>
  <c r="P5" i="1" s="1"/>
  <c r="S5" i="1"/>
  <c r="T5" i="1" s="1"/>
  <c r="AA5" i="1"/>
  <c r="AB5" i="1" s="1"/>
  <c r="AE5" i="1"/>
  <c r="AF5" i="1" s="1"/>
  <c r="AH5" i="1"/>
  <c r="G6" i="1"/>
  <c r="H6" i="1" s="1"/>
  <c r="L6" i="1"/>
  <c r="O6" i="1"/>
  <c r="P6" i="1" s="1"/>
  <c r="S6" i="1"/>
  <c r="T6" i="1" s="1"/>
  <c r="AA6" i="1"/>
  <c r="AB6" i="1" s="1"/>
  <c r="AE6" i="1"/>
  <c r="AF6" i="1" s="1"/>
  <c r="AH6" i="1"/>
  <c r="G7" i="1"/>
  <c r="H7" i="1" s="1"/>
  <c r="L7" i="1"/>
  <c r="O7" i="1"/>
  <c r="P7" i="1" s="1"/>
  <c r="S7" i="1"/>
  <c r="T7" i="1" s="1"/>
  <c r="AA7" i="1"/>
  <c r="AB7" i="1"/>
  <c r="AE7" i="1"/>
  <c r="AF7" i="1" s="1"/>
  <c r="AH7" i="1"/>
  <c r="G8" i="1"/>
  <c r="H8" i="1" s="1"/>
  <c r="L8" i="1"/>
  <c r="O8" i="1"/>
  <c r="P8" i="1"/>
  <c r="S8" i="1"/>
  <c r="T8" i="1" s="1"/>
  <c r="AA8" i="1"/>
  <c r="AB8" i="1" s="1"/>
  <c r="AE8" i="1"/>
  <c r="AF8" i="1" s="1"/>
  <c r="AH8" i="1"/>
  <c r="G9" i="1"/>
  <c r="H9" i="1" s="1"/>
  <c r="L9" i="1"/>
  <c r="O9" i="1"/>
  <c r="P9" i="1" s="1"/>
  <c r="S9" i="1"/>
  <c r="T9" i="1" s="1"/>
  <c r="AA9" i="1"/>
  <c r="AB9" i="1"/>
  <c r="AE9" i="1"/>
  <c r="AF9" i="1" s="1"/>
  <c r="AH9" i="1"/>
  <c r="G10" i="1"/>
  <c r="H10" i="1" s="1"/>
  <c r="L10" i="1"/>
  <c r="O10" i="1"/>
  <c r="P10" i="1" s="1"/>
  <c r="S10" i="1"/>
  <c r="T10" i="1" s="1"/>
  <c r="AA10" i="1"/>
  <c r="AB10" i="1"/>
  <c r="AE10" i="1"/>
  <c r="AF10" i="1" s="1"/>
  <c r="AH10" i="1"/>
  <c r="G11" i="1"/>
  <c r="H11" i="1" s="1"/>
  <c r="L11" i="1"/>
  <c r="O11" i="1"/>
  <c r="P11" i="1" s="1"/>
  <c r="S11" i="1"/>
  <c r="T11" i="1" s="1"/>
  <c r="AA11" i="1"/>
  <c r="AB11" i="1" s="1"/>
  <c r="AE11" i="1"/>
  <c r="AF11" i="1" s="1"/>
  <c r="AH11" i="1"/>
  <c r="G12" i="1"/>
  <c r="H12" i="1" s="1"/>
  <c r="L12" i="1"/>
  <c r="O12" i="1"/>
  <c r="P12" i="1" s="1"/>
  <c r="S12" i="1"/>
  <c r="T12" i="1" s="1"/>
  <c r="AA12" i="1"/>
  <c r="AB12" i="1" s="1"/>
  <c r="AE12" i="1"/>
  <c r="AF12" i="1" s="1"/>
  <c r="AH12" i="1"/>
  <c r="G13" i="1"/>
  <c r="H13" i="1" s="1"/>
  <c r="L13" i="1"/>
  <c r="O13" i="1"/>
  <c r="P13" i="1" s="1"/>
  <c r="S13" i="1"/>
  <c r="T13" i="1" s="1"/>
  <c r="AA13" i="1"/>
  <c r="AB13" i="1" s="1"/>
  <c r="AE13" i="1"/>
  <c r="AF13" i="1"/>
  <c r="AH13" i="1"/>
  <c r="G14" i="1"/>
  <c r="H14" i="1" s="1"/>
  <c r="L14" i="1"/>
  <c r="O14" i="1"/>
  <c r="P14" i="1"/>
  <c r="S14" i="1"/>
  <c r="T14" i="1" s="1"/>
  <c r="AA14" i="1"/>
  <c r="AB14" i="1" s="1"/>
  <c r="AE14" i="1"/>
  <c r="AF14" i="1" s="1"/>
  <c r="AH14" i="1"/>
  <c r="G15" i="1"/>
  <c r="H15" i="1" s="1"/>
  <c r="L15" i="1"/>
  <c r="O15" i="1"/>
  <c r="P15" i="1" s="1"/>
  <c r="S15" i="1"/>
  <c r="T15" i="1" s="1"/>
  <c r="AA15" i="1"/>
  <c r="AB15" i="1" s="1"/>
  <c r="AE15" i="1"/>
  <c r="AF15" i="1"/>
  <c r="AH15" i="1"/>
  <c r="G16" i="1"/>
  <c r="H16" i="1" s="1"/>
  <c r="L16" i="1"/>
  <c r="O16" i="1"/>
  <c r="P16" i="1" s="1"/>
  <c r="S16" i="1"/>
  <c r="T16" i="1" s="1"/>
  <c r="AA16" i="1"/>
  <c r="AB16" i="1"/>
  <c r="AE16" i="1"/>
  <c r="AF16" i="1"/>
  <c r="AH16" i="1"/>
  <c r="G17" i="1"/>
  <c r="H17" i="1" s="1"/>
  <c r="L17" i="1"/>
  <c r="O17" i="1"/>
  <c r="P17" i="1"/>
  <c r="S17" i="1"/>
  <c r="T17" i="1" s="1"/>
  <c r="AA17" i="1"/>
  <c r="AB17" i="1"/>
  <c r="AE17" i="1"/>
  <c r="AF17" i="1" s="1"/>
  <c r="AH17" i="1"/>
  <c r="G18" i="1"/>
  <c r="H18" i="1" s="1"/>
  <c r="L18" i="1"/>
  <c r="O18" i="1"/>
  <c r="P18" i="1" s="1"/>
  <c r="S18" i="1"/>
  <c r="T18" i="1" s="1"/>
  <c r="AA18" i="1"/>
  <c r="AB18" i="1" s="1"/>
  <c r="AE18" i="1"/>
  <c r="AF18" i="1" s="1"/>
  <c r="AH18" i="1"/>
  <c r="G19" i="1"/>
  <c r="H19" i="1" s="1"/>
  <c r="L19" i="1"/>
  <c r="O19" i="1"/>
  <c r="P19" i="1"/>
  <c r="S19" i="1"/>
  <c r="T19" i="1" s="1"/>
  <c r="AA19" i="1"/>
  <c r="AB19" i="1"/>
  <c r="AE19" i="1"/>
  <c r="AF19" i="1" s="1"/>
  <c r="AH19" i="1"/>
  <c r="G20" i="1"/>
  <c r="H20" i="1" s="1"/>
  <c r="L20" i="1"/>
  <c r="O20" i="1"/>
  <c r="P20" i="1" s="1"/>
  <c r="S20" i="1"/>
  <c r="T20" i="1" s="1"/>
  <c r="AA20" i="1"/>
  <c r="AB20" i="1"/>
  <c r="AE20" i="1"/>
  <c r="AF20" i="1" s="1"/>
  <c r="AH20" i="1"/>
  <c r="G21" i="1"/>
  <c r="H21" i="1" s="1"/>
  <c r="L21" i="1"/>
  <c r="O21" i="1"/>
  <c r="P21" i="1" s="1"/>
  <c r="S21" i="1"/>
  <c r="T21" i="1" s="1"/>
  <c r="AA21" i="1"/>
  <c r="AB21" i="1"/>
  <c r="AE21" i="1"/>
  <c r="AF21" i="1" s="1"/>
  <c r="AH21" i="1"/>
  <c r="G22" i="1"/>
  <c r="H22" i="1" s="1"/>
  <c r="L22" i="1"/>
  <c r="O22" i="1"/>
  <c r="P22" i="1"/>
  <c r="S22" i="1"/>
  <c r="T22" i="1" s="1"/>
  <c r="AA22" i="1"/>
  <c r="AB22" i="1" s="1"/>
  <c r="AE22" i="1"/>
  <c r="AF22" i="1" s="1"/>
  <c r="AH22" i="1"/>
  <c r="G23" i="1"/>
  <c r="H23" i="1" s="1"/>
  <c r="L23" i="1"/>
  <c r="O23" i="1"/>
  <c r="P23" i="1" s="1"/>
  <c r="S23" i="1"/>
  <c r="T23" i="1" s="1"/>
  <c r="AA23" i="1"/>
  <c r="AB23" i="1" s="1"/>
  <c r="AE23" i="1"/>
  <c r="AF23" i="1" s="1"/>
  <c r="AH23" i="1"/>
  <c r="G24" i="1"/>
  <c r="H24" i="1" s="1"/>
  <c r="L24" i="1"/>
  <c r="O24" i="1"/>
  <c r="P24" i="1" s="1"/>
  <c r="S24" i="1"/>
  <c r="T24" i="1" s="1"/>
  <c r="AA24" i="1"/>
  <c r="AB24" i="1" s="1"/>
  <c r="AE24" i="1"/>
  <c r="AF24" i="1"/>
  <c r="AH24" i="1"/>
  <c r="G25" i="1"/>
  <c r="H25" i="1" s="1"/>
  <c r="L25" i="1"/>
  <c r="O25" i="1"/>
  <c r="P25" i="1" s="1"/>
  <c r="S25" i="1"/>
  <c r="T25" i="1" s="1"/>
  <c r="AA25" i="1"/>
  <c r="AB25" i="1" s="1"/>
  <c r="AE25" i="1"/>
  <c r="AF25" i="1" s="1"/>
  <c r="AH25" i="1"/>
  <c r="G26" i="1"/>
  <c r="H26" i="1" s="1"/>
  <c r="L26" i="1"/>
  <c r="O26" i="1"/>
  <c r="P26" i="1"/>
  <c r="S26" i="1"/>
  <c r="T26" i="1" s="1"/>
  <c r="AA26" i="1"/>
  <c r="AB26" i="1" s="1"/>
  <c r="AE26" i="1"/>
  <c r="AF26" i="1" s="1"/>
  <c r="AH26" i="1"/>
  <c r="G27" i="1"/>
  <c r="H27" i="1" s="1"/>
  <c r="L27" i="1"/>
  <c r="O27" i="1"/>
  <c r="P27" i="1" s="1"/>
  <c r="T27" i="1"/>
  <c r="AA27" i="1"/>
  <c r="AB27" i="1"/>
  <c r="AE27" i="1"/>
  <c r="AF27" i="1"/>
  <c r="AH27" i="1"/>
  <c r="G28" i="1"/>
  <c r="H28" i="1" s="1"/>
  <c r="L28" i="1"/>
  <c r="O28" i="1"/>
  <c r="P28" i="1"/>
  <c r="S28" i="1"/>
  <c r="T28" i="1" s="1"/>
  <c r="AA28" i="1"/>
  <c r="AB28" i="1" s="1"/>
  <c r="AE28" i="1"/>
  <c r="AF28" i="1" s="1"/>
  <c r="AH28" i="1"/>
  <c r="G29" i="1"/>
  <c r="H29" i="1" s="1"/>
  <c r="L29" i="1"/>
  <c r="O29" i="1"/>
  <c r="P29" i="1" s="1"/>
  <c r="S29" i="1"/>
  <c r="T29" i="1" s="1"/>
  <c r="AA29" i="1"/>
  <c r="AB29" i="1"/>
  <c r="AE29" i="1"/>
  <c r="AF29" i="1" s="1"/>
  <c r="AH29" i="1"/>
  <c r="G30" i="1"/>
  <c r="H30" i="1" s="1"/>
  <c r="L30" i="1"/>
  <c r="O30" i="1"/>
  <c r="P30" i="1" s="1"/>
  <c r="S30" i="1"/>
  <c r="T30" i="1" s="1"/>
  <c r="AA30" i="1"/>
  <c r="AB30" i="1"/>
  <c r="AE30" i="1"/>
  <c r="AF30" i="1" s="1"/>
  <c r="AH30" i="1"/>
  <c r="G31" i="1"/>
  <c r="H31" i="1" s="1"/>
  <c r="L31" i="1"/>
  <c r="O31" i="1"/>
  <c r="P31" i="1"/>
  <c r="S31" i="1"/>
  <c r="T31" i="1" s="1"/>
  <c r="AA31" i="1"/>
  <c r="AB31" i="1"/>
  <c r="AE31" i="1"/>
  <c r="AF31" i="1" s="1"/>
  <c r="AH31" i="1"/>
  <c r="G32" i="1"/>
  <c r="H32" i="1" s="1"/>
  <c r="L32" i="1"/>
  <c r="O32" i="1"/>
  <c r="P32" i="1" s="1"/>
  <c r="S32" i="1"/>
  <c r="T32" i="1" s="1"/>
  <c r="AA32" i="1"/>
  <c r="AB32" i="1" s="1"/>
  <c r="AE32" i="1"/>
  <c r="AF32" i="1" s="1"/>
  <c r="AH32" i="1"/>
  <c r="G33" i="1"/>
  <c r="H33" i="1" s="1"/>
  <c r="L33" i="1"/>
  <c r="O33" i="1"/>
  <c r="P33" i="1"/>
  <c r="S33" i="1"/>
  <c r="T33" i="1" s="1"/>
  <c r="AA33" i="1"/>
  <c r="AB33" i="1" s="1"/>
  <c r="AE33" i="1"/>
  <c r="AF33" i="1" s="1"/>
  <c r="AH33" i="1"/>
  <c r="G34" i="1"/>
  <c r="H34" i="1" s="1"/>
  <c r="L34" i="1"/>
  <c r="O34" i="1"/>
  <c r="P34" i="1"/>
  <c r="S34" i="1"/>
  <c r="T34" i="1" s="1"/>
  <c r="AA34" i="1"/>
  <c r="AB34" i="1" s="1"/>
  <c r="AE34" i="1"/>
  <c r="AF34" i="1" s="1"/>
  <c r="AH34" i="1"/>
  <c r="G35" i="1"/>
  <c r="H35" i="1" s="1"/>
  <c r="L35" i="1"/>
  <c r="O35" i="1"/>
  <c r="P35" i="1" s="1"/>
  <c r="S35" i="1"/>
  <c r="T35" i="1" s="1"/>
  <c r="AA35" i="1"/>
  <c r="AB35" i="1" s="1"/>
  <c r="AE35" i="1"/>
  <c r="AF35" i="1" s="1"/>
  <c r="AH35" i="1"/>
  <c r="G36" i="1"/>
  <c r="H36" i="1" s="1"/>
  <c r="L36" i="1"/>
  <c r="O36" i="1"/>
  <c r="P36" i="1"/>
  <c r="S36" i="1"/>
  <c r="T36" i="1" s="1"/>
  <c r="AA36" i="1"/>
  <c r="AB36" i="1" s="1"/>
  <c r="AE36" i="1"/>
  <c r="AF36" i="1"/>
  <c r="AH36" i="1"/>
  <c r="G37" i="1"/>
  <c r="H37" i="1" s="1"/>
  <c r="L37" i="1"/>
  <c r="O37" i="1"/>
  <c r="P37" i="1" s="1"/>
  <c r="S37" i="1"/>
  <c r="T37" i="1" s="1"/>
  <c r="AA37" i="1"/>
  <c r="AB37" i="1" s="1"/>
  <c r="AE37" i="1"/>
  <c r="AF37" i="1" s="1"/>
  <c r="AH37" i="1"/>
  <c r="G38" i="1"/>
  <c r="H38" i="1" s="1"/>
  <c r="L38" i="1"/>
  <c r="O38" i="1"/>
  <c r="P38" i="1" s="1"/>
  <c r="S38" i="1"/>
  <c r="T38" i="1" s="1"/>
  <c r="AA38" i="1"/>
  <c r="AB38" i="1" s="1"/>
  <c r="AE38" i="1"/>
  <c r="AF38" i="1"/>
  <c r="AH38" i="1"/>
  <c r="G39" i="1"/>
  <c r="H39" i="1" s="1"/>
  <c r="L39" i="1"/>
  <c r="O39" i="1"/>
  <c r="P39" i="1" s="1"/>
  <c r="S39" i="1"/>
  <c r="T39" i="1" s="1"/>
  <c r="AA39" i="1"/>
  <c r="AB39" i="1" s="1"/>
  <c r="AE39" i="1"/>
  <c r="AF39" i="1"/>
  <c r="AH39" i="1"/>
  <c r="G40" i="1"/>
  <c r="H40" i="1" s="1"/>
  <c r="L40" i="1"/>
  <c r="O40" i="1"/>
  <c r="P40" i="1" s="1"/>
  <c r="S40" i="1"/>
  <c r="T40" i="1" s="1"/>
  <c r="AA40" i="1"/>
  <c r="AB40" i="1" s="1"/>
  <c r="AE40" i="1"/>
  <c r="AF40" i="1"/>
  <c r="AH40" i="1"/>
  <c r="G41" i="1"/>
  <c r="H41" i="1" s="1"/>
  <c r="L41" i="1"/>
  <c r="O41" i="1"/>
  <c r="P41" i="1" s="1"/>
  <c r="S41" i="1"/>
  <c r="T41" i="1" s="1"/>
  <c r="AA41" i="1"/>
  <c r="AB41" i="1"/>
  <c r="AE41" i="1"/>
  <c r="AF41" i="1" s="1"/>
  <c r="AH41" i="1"/>
  <c r="G42" i="1"/>
  <c r="H42" i="1" s="1"/>
  <c r="L42" i="1"/>
  <c r="O42" i="1"/>
  <c r="P42" i="1" s="1"/>
  <c r="S42" i="1"/>
  <c r="T42" i="1" s="1"/>
  <c r="AA42" i="1"/>
  <c r="AB42" i="1" s="1"/>
  <c r="AE42" i="1"/>
  <c r="AF42" i="1"/>
  <c r="AH42" i="1"/>
  <c r="G43" i="1"/>
  <c r="H43" i="1" s="1"/>
  <c r="L43" i="1"/>
  <c r="O43" i="1"/>
  <c r="P43" i="1"/>
  <c r="S43" i="1"/>
  <c r="T43" i="1" s="1"/>
  <c r="AA43" i="1"/>
  <c r="AB43" i="1" s="1"/>
  <c r="AE43" i="1"/>
  <c r="AF43" i="1" s="1"/>
  <c r="AH43" i="1"/>
  <c r="G44" i="1"/>
  <c r="H44" i="1" s="1"/>
  <c r="L44" i="1"/>
  <c r="O44" i="1"/>
  <c r="P44" i="1"/>
  <c r="S44" i="1"/>
  <c r="T44" i="1" s="1"/>
  <c r="AA44" i="1"/>
  <c r="AB44" i="1"/>
  <c r="AE44" i="1"/>
  <c r="AF44" i="1" s="1"/>
  <c r="AH44" i="1"/>
  <c r="G45" i="1"/>
  <c r="H45" i="1" s="1"/>
  <c r="L45" i="1"/>
  <c r="O45" i="1"/>
  <c r="P45" i="1" s="1"/>
  <c r="S45" i="1"/>
  <c r="T45" i="1" s="1"/>
  <c r="AA45" i="1"/>
  <c r="AB45" i="1" s="1"/>
  <c r="AE45" i="1"/>
  <c r="AF45" i="1" s="1"/>
  <c r="AH45" i="1"/>
  <c r="G46" i="1"/>
  <c r="H46" i="1" s="1"/>
  <c r="L46" i="1"/>
  <c r="O46" i="1"/>
  <c r="P46" i="1" s="1"/>
  <c r="S46" i="1"/>
  <c r="T46" i="1" s="1"/>
  <c r="AA46" i="1"/>
  <c r="AB46" i="1" s="1"/>
  <c r="AE46" i="1"/>
  <c r="AF46" i="1"/>
  <c r="AH46" i="1"/>
  <c r="G47" i="1"/>
  <c r="H47" i="1" s="1"/>
  <c r="L47" i="1"/>
  <c r="O47" i="1"/>
  <c r="P47" i="1" s="1"/>
  <c r="S47" i="1"/>
  <c r="T47" i="1" s="1"/>
  <c r="AA47" i="1"/>
  <c r="AB47" i="1" s="1"/>
  <c r="AE47" i="1"/>
  <c r="AF47" i="1"/>
  <c r="AH47" i="1"/>
  <c r="AL52" i="2" l="1"/>
  <c r="H44" i="2"/>
  <c r="AI44" i="2"/>
  <c r="AM44" i="2"/>
  <c r="AJ44" i="2"/>
  <c r="AK44" i="2" s="1"/>
  <c r="H52" i="2"/>
  <c r="AM52" i="2"/>
  <c r="AI52" i="2"/>
  <c r="AJ52" i="2"/>
  <c r="AK52" i="2" s="1"/>
  <c r="H60" i="2"/>
  <c r="AM60" i="2"/>
  <c r="AI60" i="2"/>
  <c r="AJ60" i="2"/>
  <c r="AK60" i="2" s="1"/>
  <c r="AL60" i="2"/>
  <c r="AL44" i="2"/>
  <c r="AI46" i="1"/>
  <c r="AJ46" i="1"/>
  <c r="AK46" i="1" s="1"/>
  <c r="AM46" i="1"/>
  <c r="AN46" i="1"/>
  <c r="AO46" i="1"/>
  <c r="AP46" i="1"/>
  <c r="AQ46" i="1"/>
  <c r="AR46" i="1"/>
  <c r="AS46" i="1"/>
  <c r="AI47" i="1"/>
  <c r="AJ47" i="1"/>
  <c r="AK47" i="1" s="1"/>
  <c r="AM47" i="1"/>
  <c r="AN47" i="1"/>
  <c r="AO47" i="1"/>
  <c r="AP47" i="1"/>
  <c r="AQ47" i="1"/>
  <c r="AR47" i="1"/>
  <c r="AS47" i="1"/>
  <c r="AL47" i="1" l="1"/>
  <c r="AL46" i="1"/>
  <c r="F20" i="13"/>
  <c r="F14" i="13"/>
  <c r="F13" i="13"/>
  <c r="F12" i="13"/>
  <c r="E16" i="13"/>
  <c r="D19" i="13"/>
  <c r="D18" i="13"/>
  <c r="D17" i="13"/>
  <c r="D16" i="13"/>
  <c r="D15" i="13"/>
  <c r="D11" i="13"/>
  <c r="C19" i="13"/>
  <c r="C18" i="13"/>
  <c r="C17" i="13"/>
  <c r="C15" i="13"/>
  <c r="C11" i="13"/>
  <c r="C6" i="13"/>
  <c r="G20" i="12"/>
  <c r="G19" i="12"/>
  <c r="G18" i="12"/>
  <c r="G17" i="12"/>
  <c r="G16" i="12"/>
  <c r="G15" i="12"/>
  <c r="G13" i="12"/>
  <c r="G11" i="12"/>
  <c r="F20" i="12"/>
  <c r="F19" i="12"/>
  <c r="F18" i="12"/>
  <c r="F17" i="12"/>
  <c r="F16" i="12"/>
  <c r="F15" i="12"/>
  <c r="F14" i="12"/>
  <c r="F13" i="12"/>
  <c r="F12" i="12"/>
  <c r="F11" i="12"/>
  <c r="E16" i="12"/>
  <c r="D19" i="12"/>
  <c r="D18" i="12"/>
  <c r="D17" i="12"/>
  <c r="D16" i="12"/>
  <c r="D15" i="12"/>
  <c r="D11" i="12"/>
  <c r="C19" i="12"/>
  <c r="C18" i="12"/>
  <c r="C17" i="12"/>
  <c r="C15" i="12"/>
  <c r="C11" i="12"/>
  <c r="C6" i="12"/>
  <c r="AH4" i="2" l="1"/>
  <c r="G20" i="13" s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3" i="2"/>
  <c r="AH3" i="1"/>
  <c r="AN39" i="2" l="1"/>
  <c r="AO39" i="2"/>
  <c r="AQ39" i="2"/>
  <c r="AR39" i="2"/>
  <c r="AS39" i="2"/>
  <c r="AN40" i="2"/>
  <c r="AO40" i="2"/>
  <c r="AP40" i="2"/>
  <c r="AQ40" i="2"/>
  <c r="AR40" i="2"/>
  <c r="AS40" i="2"/>
  <c r="AJ41" i="2"/>
  <c r="AK41" i="2" s="1"/>
  <c r="AN41" i="2"/>
  <c r="AP41" i="2"/>
  <c r="AR41" i="2"/>
  <c r="AN4" i="2"/>
  <c r="AP4" i="2"/>
  <c r="AQ4" i="2"/>
  <c r="AR4" i="2"/>
  <c r="AR5" i="2"/>
  <c r="AS5" i="2"/>
  <c r="AP6" i="2"/>
  <c r="AN7" i="2"/>
  <c r="AO7" i="2"/>
  <c r="AQ7" i="2"/>
  <c r="AR7" i="2"/>
  <c r="AS7" i="2"/>
  <c r="AP8" i="2"/>
  <c r="AP9" i="2"/>
  <c r="AN10" i="2"/>
  <c r="AP10" i="2"/>
  <c r="AR10" i="2"/>
  <c r="AP12" i="2"/>
  <c r="AR12" i="2"/>
  <c r="AP13" i="2"/>
  <c r="AP14" i="2"/>
  <c r="AP15" i="2"/>
  <c r="AR15" i="2"/>
  <c r="AP16" i="2"/>
  <c r="AP18" i="2"/>
  <c r="AR19" i="2"/>
  <c r="AP20" i="2"/>
  <c r="AP22" i="2"/>
  <c r="AP23" i="2"/>
  <c r="AR23" i="2"/>
  <c r="AP24" i="2"/>
  <c r="AP26" i="2"/>
  <c r="AN27" i="2"/>
  <c r="AO27" i="2"/>
  <c r="AQ27" i="2"/>
  <c r="AR27" i="2"/>
  <c r="AS27" i="2"/>
  <c r="AN28" i="2"/>
  <c r="AN30" i="2"/>
  <c r="AR30" i="2"/>
  <c r="AP32" i="2"/>
  <c r="AJ34" i="2"/>
  <c r="AK34" i="2" s="1"/>
  <c r="AN34" i="2"/>
  <c r="AP34" i="2"/>
  <c r="AR34" i="2"/>
  <c r="F11" i="13"/>
  <c r="G13" i="13"/>
  <c r="F15" i="13"/>
  <c r="G15" i="13"/>
  <c r="F16" i="13"/>
  <c r="F17" i="13"/>
  <c r="F18" i="13"/>
  <c r="F19" i="13"/>
  <c r="AN35" i="2"/>
  <c r="AO35" i="2"/>
  <c r="AJ36" i="2"/>
  <c r="AK36" i="2" s="1"/>
  <c r="AN36" i="2"/>
  <c r="AP36" i="2"/>
  <c r="AR36" i="2"/>
  <c r="AO37" i="2"/>
  <c r="AP37" i="2"/>
  <c r="AR37" i="2"/>
  <c r="AP38" i="2"/>
  <c r="W3" i="2"/>
  <c r="AO33" i="2" l="1"/>
  <c r="AO31" i="2"/>
  <c r="AO29" i="2"/>
  <c r="AO25" i="2"/>
  <c r="AO21" i="2"/>
  <c r="AO17" i="2"/>
  <c r="AO15" i="2"/>
  <c r="AO13" i="2"/>
  <c r="AO11" i="2"/>
  <c r="AO9" i="2"/>
  <c r="AO5" i="2"/>
  <c r="AO4" i="2"/>
  <c r="AO23" i="2"/>
  <c r="AO19" i="2"/>
  <c r="AS37" i="2"/>
  <c r="AS35" i="2"/>
  <c r="AS19" i="2"/>
  <c r="AS13" i="2"/>
  <c r="AS9" i="2"/>
  <c r="G19" i="13"/>
  <c r="AS33" i="2"/>
  <c r="AS31" i="2"/>
  <c r="AS29" i="2"/>
  <c r="AS25" i="2"/>
  <c r="AS23" i="2"/>
  <c r="AS21" i="2"/>
  <c r="AS17" i="2"/>
  <c r="AS15" i="2"/>
  <c r="AS11" i="2"/>
  <c r="AS4" i="2"/>
  <c r="AQ37" i="2"/>
  <c r="AQ33" i="2"/>
  <c r="AQ31" i="2"/>
  <c r="AQ29" i="2"/>
  <c r="AQ25" i="2"/>
  <c r="AQ23" i="2"/>
  <c r="AQ21" i="2"/>
  <c r="AQ17" i="2"/>
  <c r="AQ11" i="2"/>
  <c r="AQ35" i="2"/>
  <c r="G17" i="13"/>
  <c r="AJ32" i="2"/>
  <c r="AK32" i="2" s="1"/>
  <c r="AQ19" i="2"/>
  <c r="AQ15" i="2"/>
  <c r="AQ13" i="2"/>
  <c r="AJ12" i="2"/>
  <c r="AK12" i="2" s="1"/>
  <c r="AQ9" i="2"/>
  <c r="AQ5" i="2"/>
  <c r="AL10" i="2"/>
  <c r="AJ26" i="2"/>
  <c r="AK26" i="2" s="1"/>
  <c r="AJ22" i="2"/>
  <c r="AK22" i="2" s="1"/>
  <c r="AM15" i="2"/>
  <c r="AJ10" i="2"/>
  <c r="AK10" i="2" s="1"/>
  <c r="G37" i="16" s="1"/>
  <c r="AN33" i="2"/>
  <c r="AN31" i="2"/>
  <c r="AN29" i="2"/>
  <c r="AN25" i="2"/>
  <c r="AN23" i="2"/>
  <c r="AN21" i="2"/>
  <c r="AN17" i="2"/>
  <c r="AN15" i="2"/>
  <c r="AI15" i="2"/>
  <c r="AN13" i="2"/>
  <c r="AN11" i="2"/>
  <c r="AN9" i="2"/>
  <c r="AN5" i="2"/>
  <c r="AN38" i="2"/>
  <c r="AN37" i="2"/>
  <c r="AN32" i="2"/>
  <c r="AN26" i="2"/>
  <c r="AN24" i="2"/>
  <c r="AN22" i="2"/>
  <c r="AN20" i="2"/>
  <c r="AN19" i="2"/>
  <c r="AN18" i="2"/>
  <c r="AJ18" i="2" s="1"/>
  <c r="AK18" i="2" s="1"/>
  <c r="G35" i="16" s="1"/>
  <c r="AN16" i="2"/>
  <c r="AJ16" i="2" s="1"/>
  <c r="AK16" i="2" s="1"/>
  <c r="G42" i="16" s="1"/>
  <c r="AJ15" i="2"/>
  <c r="AK15" i="2" s="1"/>
  <c r="AN14" i="2"/>
  <c r="AN12" i="2"/>
  <c r="AN8" i="2"/>
  <c r="AN6" i="2"/>
  <c r="AP39" i="2"/>
  <c r="AP27" i="2"/>
  <c r="AP7" i="2"/>
  <c r="AP35" i="2"/>
  <c r="G16" i="13"/>
  <c r="AP19" i="2"/>
  <c r="AP33" i="2"/>
  <c r="AP31" i="2"/>
  <c r="AP30" i="2"/>
  <c r="AP29" i="2"/>
  <c r="AP28" i="2"/>
  <c r="AP25" i="2"/>
  <c r="AP21" i="2"/>
  <c r="AP17" i="2"/>
  <c r="AP11" i="2"/>
  <c r="AP5" i="2"/>
  <c r="AR35" i="2"/>
  <c r="AR33" i="2"/>
  <c r="AR31" i="2"/>
  <c r="AR29" i="2"/>
  <c r="AR25" i="2"/>
  <c r="AR21" i="2"/>
  <c r="AR17" i="2"/>
  <c r="AR13" i="2"/>
  <c r="AR11" i="2"/>
  <c r="AR9" i="2"/>
  <c r="AR38" i="2"/>
  <c r="AJ38" i="2"/>
  <c r="AK38" i="2" s="1"/>
  <c r="G18" i="13"/>
  <c r="AR32" i="2"/>
  <c r="AR26" i="2"/>
  <c r="AR24" i="2"/>
  <c r="AR22" i="2"/>
  <c r="AR20" i="2"/>
  <c r="AR18" i="2"/>
  <c r="AR16" i="2"/>
  <c r="AL15" i="2"/>
  <c r="AR14" i="2"/>
  <c r="AR8" i="2"/>
  <c r="AR6" i="2"/>
  <c r="AL41" i="2"/>
  <c r="AJ40" i="2"/>
  <c r="AK40" i="2" s="1"/>
  <c r="AI40" i="2"/>
  <c r="AM40" i="2"/>
  <c r="AI39" i="2"/>
  <c r="AM39" i="2"/>
  <c r="AJ39" i="2"/>
  <c r="AK39" i="2" s="1"/>
  <c r="G22" i="16" s="1"/>
  <c r="AL39" i="2"/>
  <c r="AS41" i="2"/>
  <c r="AQ41" i="2"/>
  <c r="AO41" i="2"/>
  <c r="AM41" i="2"/>
  <c r="AI41" i="2"/>
  <c r="AL40" i="2"/>
  <c r="AL38" i="2"/>
  <c r="AI37" i="2"/>
  <c r="AM37" i="2"/>
  <c r="AJ37" i="2"/>
  <c r="AK37" i="2" s="1"/>
  <c r="AL36" i="2"/>
  <c r="AS38" i="2"/>
  <c r="AQ38" i="2"/>
  <c r="AO38" i="2"/>
  <c r="AM38" i="2"/>
  <c r="AI38" i="2"/>
  <c r="AL37" i="2"/>
  <c r="AS36" i="2"/>
  <c r="AQ36" i="2"/>
  <c r="AO36" i="2"/>
  <c r="AM36" i="2"/>
  <c r="AI36" i="2"/>
  <c r="AJ25" i="2"/>
  <c r="AK25" i="2" s="1"/>
  <c r="AI25" i="2"/>
  <c r="AM25" i="2"/>
  <c r="AL24" i="2"/>
  <c r="AJ21" i="2"/>
  <c r="AK21" i="2" s="1"/>
  <c r="AI21" i="2"/>
  <c r="AM21" i="2"/>
  <c r="AL20" i="2"/>
  <c r="AJ17" i="2"/>
  <c r="AK17" i="2" s="1"/>
  <c r="AI17" i="2"/>
  <c r="AM17" i="2"/>
  <c r="AL16" i="2"/>
  <c r="AS34" i="2"/>
  <c r="AQ34" i="2"/>
  <c r="AO34" i="2"/>
  <c r="AL34" i="2"/>
  <c r="AI34" i="2"/>
  <c r="AM34" i="2"/>
  <c r="AS32" i="2"/>
  <c r="AQ32" i="2"/>
  <c r="AO32" i="2"/>
  <c r="AL32" i="2"/>
  <c r="AI32" i="2"/>
  <c r="AM32" i="2"/>
  <c r="AJ30" i="2"/>
  <c r="AK30" i="2" s="1"/>
  <c r="G9" i="16" s="1"/>
  <c r="AS30" i="2"/>
  <c r="AQ30" i="2"/>
  <c r="AO30" i="2"/>
  <c r="AL30" i="2"/>
  <c r="AI30" i="2"/>
  <c r="AM30" i="2"/>
  <c r="AR28" i="2"/>
  <c r="AJ28" i="2"/>
  <c r="AK28" i="2" s="1"/>
  <c r="G12" i="16" s="1"/>
  <c r="AS28" i="2"/>
  <c r="AQ28" i="2"/>
  <c r="AO28" i="2"/>
  <c r="AL28" i="2"/>
  <c r="AI28" i="2"/>
  <c r="AM28" i="2"/>
  <c r="AL26" i="2"/>
  <c r="AS26" i="2"/>
  <c r="AJ23" i="2"/>
  <c r="AK23" i="2" s="1"/>
  <c r="G7" i="16" s="1"/>
  <c r="AI23" i="2"/>
  <c r="F7" i="16" s="1"/>
  <c r="AM23" i="2"/>
  <c r="AL22" i="2"/>
  <c r="AI19" i="2"/>
  <c r="AM19" i="2"/>
  <c r="AJ19" i="2" s="1"/>
  <c r="AK19" i="2" s="1"/>
  <c r="G39" i="16" s="1"/>
  <c r="AL18" i="2"/>
  <c r="AS14" i="2"/>
  <c r="AQ14" i="2"/>
  <c r="AO14" i="2"/>
  <c r="AJ14" i="2" s="1"/>
  <c r="AK14" i="2" s="1"/>
  <c r="G44" i="16" s="1"/>
  <c r="AI14" i="2"/>
  <c r="AM14" i="2"/>
  <c r="AS12" i="2"/>
  <c r="AQ12" i="2"/>
  <c r="AO12" i="2"/>
  <c r="AI12" i="2"/>
  <c r="AM12" i="2"/>
  <c r="AJ7" i="2"/>
  <c r="AK7" i="2" s="1"/>
  <c r="G18" i="16" s="1"/>
  <c r="AI7" i="2"/>
  <c r="AM7" i="2"/>
  <c r="AL6" i="2"/>
  <c r="AQ26" i="2"/>
  <c r="AO26" i="2"/>
  <c r="AM26" i="2"/>
  <c r="AI26" i="2"/>
  <c r="F13" i="16" s="1"/>
  <c r="AL25" i="2"/>
  <c r="AS24" i="2"/>
  <c r="AJ24" i="2" s="1"/>
  <c r="AK24" i="2" s="1"/>
  <c r="G36" i="16" s="1"/>
  <c r="AQ24" i="2"/>
  <c r="AO24" i="2"/>
  <c r="AM24" i="2"/>
  <c r="AI24" i="2"/>
  <c r="F36" i="16" s="1"/>
  <c r="AL23" i="2"/>
  <c r="AS22" i="2"/>
  <c r="AQ22" i="2"/>
  <c r="AO22" i="2"/>
  <c r="AM22" i="2"/>
  <c r="AI22" i="2"/>
  <c r="F8" i="16" s="1"/>
  <c r="AL21" i="2"/>
  <c r="AS20" i="2"/>
  <c r="AQ20" i="2"/>
  <c r="AO20" i="2"/>
  <c r="AJ20" i="2" s="1"/>
  <c r="AK20" i="2" s="1"/>
  <c r="G29" i="16" s="1"/>
  <c r="AM20" i="2"/>
  <c r="AI20" i="2"/>
  <c r="AL19" i="2"/>
  <c r="AS18" i="2"/>
  <c r="AQ18" i="2"/>
  <c r="AO18" i="2"/>
  <c r="AM18" i="2"/>
  <c r="AI18" i="2"/>
  <c r="AL17" i="2"/>
  <c r="AS16" i="2"/>
  <c r="AQ16" i="2"/>
  <c r="AO16" i="2"/>
  <c r="AM16" i="2"/>
  <c r="AI16" i="2"/>
  <c r="F42" i="16" s="1"/>
  <c r="AL14" i="2"/>
  <c r="AL12" i="2"/>
  <c r="AJ9" i="2"/>
  <c r="AK9" i="2" s="1"/>
  <c r="G32" i="16" s="1"/>
  <c r="AI9" i="2"/>
  <c r="F32" i="16" s="1"/>
  <c r="AM9" i="2"/>
  <c r="AL8" i="2"/>
  <c r="AJ5" i="2"/>
  <c r="AK5" i="2" s="1"/>
  <c r="AL5" i="2"/>
  <c r="AI5" i="2"/>
  <c r="F28" i="16" s="1"/>
  <c r="AM5" i="2"/>
  <c r="AI4" i="2"/>
  <c r="F26" i="16" s="1"/>
  <c r="AM4" i="2"/>
  <c r="AJ4" i="2"/>
  <c r="AK4" i="2" s="1"/>
  <c r="AL4" i="2"/>
  <c r="AS10" i="2"/>
  <c r="AQ10" i="2"/>
  <c r="AO10" i="2"/>
  <c r="AM10" i="2"/>
  <c r="AI10" i="2"/>
  <c r="F37" i="16" s="1"/>
  <c r="AL9" i="2"/>
  <c r="AS8" i="2"/>
  <c r="AQ8" i="2"/>
  <c r="AO8" i="2"/>
  <c r="AJ8" i="2" s="1"/>
  <c r="AK8" i="2" s="1"/>
  <c r="G40" i="16" s="1"/>
  <c r="AM8" i="2"/>
  <c r="AI8" i="2"/>
  <c r="F40" i="16" s="1"/>
  <c r="AL7" i="2"/>
  <c r="AS6" i="2"/>
  <c r="AQ6" i="2"/>
  <c r="AO6" i="2"/>
  <c r="AJ6" i="2" s="1"/>
  <c r="AK6" i="2" s="1"/>
  <c r="G30" i="16" s="1"/>
  <c r="AM6" i="2"/>
  <c r="AI6" i="2"/>
  <c r="F30" i="16" s="1"/>
  <c r="D26" i="16"/>
  <c r="E26" i="16"/>
  <c r="G26" i="16"/>
  <c r="D28" i="16"/>
  <c r="E28" i="16"/>
  <c r="G28" i="16"/>
  <c r="D30" i="16"/>
  <c r="E30" i="16"/>
  <c r="D18" i="16"/>
  <c r="E18" i="16"/>
  <c r="F18" i="16"/>
  <c r="D40" i="16"/>
  <c r="E40" i="16"/>
  <c r="D32" i="16"/>
  <c r="E32" i="16"/>
  <c r="D37" i="16"/>
  <c r="E37" i="16"/>
  <c r="D34" i="16"/>
  <c r="E34" i="16"/>
  <c r="D31" i="16"/>
  <c r="E31" i="16"/>
  <c r="F31" i="16"/>
  <c r="G31" i="16"/>
  <c r="D45" i="16"/>
  <c r="E45" i="16"/>
  <c r="D44" i="16"/>
  <c r="E44" i="16"/>
  <c r="F44" i="16"/>
  <c r="D38" i="16"/>
  <c r="E38" i="16"/>
  <c r="F38" i="16"/>
  <c r="G38" i="16"/>
  <c r="D42" i="16"/>
  <c r="E42" i="16"/>
  <c r="D41" i="16"/>
  <c r="E41" i="16"/>
  <c r="F41" i="16"/>
  <c r="G41" i="16"/>
  <c r="D35" i="16"/>
  <c r="E35" i="16"/>
  <c r="F35" i="16"/>
  <c r="D39" i="16"/>
  <c r="E39" i="16"/>
  <c r="F39" i="16"/>
  <c r="D29" i="16"/>
  <c r="E29" i="16"/>
  <c r="F29" i="16"/>
  <c r="D43" i="16"/>
  <c r="E43" i="16"/>
  <c r="F43" i="16"/>
  <c r="G43" i="16"/>
  <c r="D8" i="16"/>
  <c r="E8" i="16"/>
  <c r="G8" i="16"/>
  <c r="D7" i="16"/>
  <c r="E7" i="16"/>
  <c r="D36" i="16"/>
  <c r="E36" i="16"/>
  <c r="D11" i="16"/>
  <c r="E11" i="16"/>
  <c r="F11" i="16"/>
  <c r="G11" i="16"/>
  <c r="D13" i="16"/>
  <c r="E13" i="16"/>
  <c r="G13" i="16"/>
  <c r="D19" i="16"/>
  <c r="E19" i="16"/>
  <c r="D12" i="16"/>
  <c r="E12" i="16"/>
  <c r="F12" i="16"/>
  <c r="D14" i="16"/>
  <c r="E14" i="16"/>
  <c r="D9" i="16"/>
  <c r="E9" i="16"/>
  <c r="F9" i="16"/>
  <c r="D25" i="16"/>
  <c r="E25" i="16"/>
  <c r="D16" i="16"/>
  <c r="E16" i="16"/>
  <c r="F16" i="16"/>
  <c r="G16" i="16"/>
  <c r="D15" i="16"/>
  <c r="E15" i="16"/>
  <c r="D20" i="16"/>
  <c r="E20" i="16"/>
  <c r="F20" i="16"/>
  <c r="G20" i="16"/>
  <c r="D17" i="16"/>
  <c r="E17" i="16"/>
  <c r="D21" i="16"/>
  <c r="E21" i="16"/>
  <c r="F21" i="16"/>
  <c r="G21" i="16"/>
  <c r="D10" i="16"/>
  <c r="E10" i="16"/>
  <c r="F10" i="16"/>
  <c r="G10" i="16"/>
  <c r="D33" i="16"/>
  <c r="E33" i="16"/>
  <c r="F33" i="16"/>
  <c r="G33" i="16"/>
  <c r="D22" i="16"/>
  <c r="E22" i="16"/>
  <c r="F22" i="16"/>
  <c r="D23" i="16"/>
  <c r="E23" i="16"/>
  <c r="F23" i="16"/>
  <c r="G23" i="16"/>
  <c r="D24" i="16"/>
  <c r="E24" i="16"/>
  <c r="F24" i="16"/>
  <c r="G24" i="16"/>
  <c r="E27" i="16"/>
  <c r="D27" i="16"/>
  <c r="AJ13" i="2" l="1"/>
  <c r="AK13" i="2" s="1"/>
  <c r="G45" i="16" s="1"/>
  <c r="AL13" i="2"/>
  <c r="AI13" i="2"/>
  <c r="F45" i="16" s="1"/>
  <c r="AM13" i="2"/>
  <c r="AJ27" i="2"/>
  <c r="AK27" i="2" s="1"/>
  <c r="G19" i="16" s="1"/>
  <c r="AL27" i="2"/>
  <c r="AI27" i="2"/>
  <c r="F19" i="16" s="1"/>
  <c r="AM27" i="2"/>
  <c r="AJ29" i="2"/>
  <c r="AK29" i="2" s="1"/>
  <c r="G14" i="16" s="1"/>
  <c r="AL29" i="2"/>
  <c r="AI29" i="2"/>
  <c r="F14" i="16" s="1"/>
  <c r="AM29" i="2"/>
  <c r="AJ31" i="2"/>
  <c r="AK31" i="2" s="1"/>
  <c r="G25" i="16" s="1"/>
  <c r="AL31" i="2"/>
  <c r="AI31" i="2"/>
  <c r="F25" i="16" s="1"/>
  <c r="AM31" i="2"/>
  <c r="AJ33" i="2"/>
  <c r="AK33" i="2" s="1"/>
  <c r="G15" i="16" s="1"/>
  <c r="AL33" i="2"/>
  <c r="AI33" i="2"/>
  <c r="F15" i="16" s="1"/>
  <c r="AM33" i="2"/>
  <c r="AJ35" i="2"/>
  <c r="AK35" i="2" s="1"/>
  <c r="AI35" i="2"/>
  <c r="AM35" i="2"/>
  <c r="AJ11" i="2"/>
  <c r="AK11" i="2" s="1"/>
  <c r="G34" i="16" s="1"/>
  <c r="AL11" i="2"/>
  <c r="AI11" i="2"/>
  <c r="F34" i="16" s="1"/>
  <c r="AM11" i="2"/>
  <c r="D39" i="15"/>
  <c r="D34" i="15"/>
  <c r="E34" i="15"/>
  <c r="D35" i="15"/>
  <c r="E35" i="15"/>
  <c r="D33" i="15"/>
  <c r="E33" i="15"/>
  <c r="D40" i="15"/>
  <c r="E40" i="15"/>
  <c r="D38" i="15"/>
  <c r="E38" i="15"/>
  <c r="D36" i="15"/>
  <c r="E36" i="15"/>
  <c r="D37" i="15"/>
  <c r="E37" i="15"/>
  <c r="E39" i="15"/>
  <c r="D46" i="15"/>
  <c r="E46" i="15"/>
  <c r="D42" i="15"/>
  <c r="E42" i="15"/>
  <c r="D41" i="15"/>
  <c r="E41" i="15"/>
  <c r="D43" i="15"/>
  <c r="E43" i="15"/>
  <c r="D49" i="15"/>
  <c r="E49" i="15"/>
  <c r="D15" i="15"/>
  <c r="E15" i="15"/>
  <c r="D48" i="15"/>
  <c r="E48" i="15"/>
  <c r="D47" i="15"/>
  <c r="E47" i="15"/>
  <c r="D51" i="15"/>
  <c r="E51" i="15"/>
  <c r="D44" i="15"/>
  <c r="E44" i="15"/>
  <c r="D45" i="15"/>
  <c r="E45" i="15"/>
  <c r="D14" i="15"/>
  <c r="E14" i="15"/>
  <c r="D9" i="15"/>
  <c r="E9" i="15"/>
  <c r="D10" i="15"/>
  <c r="E10" i="15"/>
  <c r="D21" i="15"/>
  <c r="E21" i="15"/>
  <c r="D50" i="15"/>
  <c r="E50" i="15"/>
  <c r="D8" i="15"/>
  <c r="E8" i="15"/>
  <c r="D16" i="15"/>
  <c r="E16" i="15"/>
  <c r="D11" i="15"/>
  <c r="E11" i="15"/>
  <c r="D18" i="15"/>
  <c r="E18" i="15"/>
  <c r="D12" i="15"/>
  <c r="E12" i="15"/>
  <c r="D28" i="15"/>
  <c r="E28" i="15"/>
  <c r="D20" i="15"/>
  <c r="E20" i="15"/>
  <c r="D29" i="15"/>
  <c r="E29" i="15"/>
  <c r="D22" i="15"/>
  <c r="E22" i="15"/>
  <c r="D30" i="15"/>
  <c r="E30" i="15"/>
  <c r="D24" i="15"/>
  <c r="E24" i="15"/>
  <c r="D19" i="15"/>
  <c r="E19" i="15"/>
  <c r="D13" i="15"/>
  <c r="E13" i="15"/>
  <c r="D31" i="15"/>
  <c r="E31" i="15"/>
  <c r="D25" i="15"/>
  <c r="E25" i="15"/>
  <c r="D23" i="15"/>
  <c r="E23" i="15"/>
  <c r="D27" i="15"/>
  <c r="E27" i="15"/>
  <c r="D26" i="15"/>
  <c r="E26" i="15"/>
  <c r="D7" i="15"/>
  <c r="E7" i="15"/>
  <c r="F7" i="15"/>
  <c r="G7" i="15"/>
  <c r="D17" i="15"/>
  <c r="E17" i="15"/>
  <c r="F17" i="15"/>
  <c r="G17" i="15"/>
  <c r="E32" i="15"/>
  <c r="D32" i="15"/>
  <c r="AL35" i="2" l="1"/>
  <c r="G11" i="13"/>
  <c r="F17" i="16"/>
  <c r="H11" i="13"/>
  <c r="G17" i="16"/>
  <c r="I11" i="13"/>
  <c r="AP20" i="1"/>
  <c r="AR20" i="1"/>
  <c r="AS20" i="1"/>
  <c r="AR21" i="1"/>
  <c r="AS21" i="1"/>
  <c r="AP22" i="1"/>
  <c r="AR22" i="1"/>
  <c r="AS22" i="1"/>
  <c r="AP23" i="1"/>
  <c r="AS23" i="1"/>
  <c r="AP24" i="1"/>
  <c r="AR24" i="1"/>
  <c r="AS24" i="1"/>
  <c r="AR25" i="1"/>
  <c r="AS25" i="1"/>
  <c r="AS26" i="1"/>
  <c r="AS27" i="1"/>
  <c r="AN28" i="1"/>
  <c r="AP28" i="1"/>
  <c r="AS28" i="1"/>
  <c r="AP29" i="1"/>
  <c r="AR29" i="1"/>
  <c r="AS29" i="1"/>
  <c r="AP30" i="1"/>
  <c r="AR30" i="1"/>
  <c r="AS30" i="1"/>
  <c r="AP31" i="1"/>
  <c r="AR31" i="1"/>
  <c r="AS31" i="1"/>
  <c r="AR32" i="1"/>
  <c r="AS32" i="1"/>
  <c r="AN33" i="1"/>
  <c r="AO33" i="1"/>
  <c r="AP33" i="1"/>
  <c r="AQ33" i="1"/>
  <c r="AR33" i="1"/>
  <c r="AS33" i="1"/>
  <c r="AP34" i="1"/>
  <c r="AR34" i="1"/>
  <c r="AS34" i="1"/>
  <c r="AN35" i="1"/>
  <c r="AQ35" i="1"/>
  <c r="AR35" i="1"/>
  <c r="AS35" i="1"/>
  <c r="AP36" i="1"/>
  <c r="AR36" i="1"/>
  <c r="AS36" i="1"/>
  <c r="AL37" i="1"/>
  <c r="AN37" i="1"/>
  <c r="AO37" i="1"/>
  <c r="AQ37" i="1"/>
  <c r="AR37" i="1"/>
  <c r="AS37" i="1"/>
  <c r="AR38" i="1"/>
  <c r="AS38" i="1"/>
  <c r="AR39" i="1"/>
  <c r="AS39" i="1"/>
  <c r="AP40" i="1"/>
  <c r="AR40" i="1"/>
  <c r="AS40" i="1"/>
  <c r="AI41" i="1"/>
  <c r="F31" i="15" s="1"/>
  <c r="AM41" i="1"/>
  <c r="AN41" i="1"/>
  <c r="AO41" i="1"/>
  <c r="AP41" i="1"/>
  <c r="AQ41" i="1"/>
  <c r="AR41" i="1"/>
  <c r="AS41" i="1"/>
  <c r="AO42" i="1"/>
  <c r="AS42" i="1"/>
  <c r="AS43" i="1"/>
  <c r="AN44" i="1"/>
  <c r="AO44" i="1"/>
  <c r="AP44" i="1"/>
  <c r="AQ44" i="1"/>
  <c r="AR44" i="1"/>
  <c r="AS44" i="1"/>
  <c r="AQ45" i="1"/>
  <c r="AR45" i="1"/>
  <c r="AS45" i="1"/>
  <c r="AO39" i="1" l="1"/>
  <c r="AO38" i="1"/>
  <c r="AO34" i="1"/>
  <c r="AO30" i="1"/>
  <c r="AO29" i="1"/>
  <c r="AO27" i="1"/>
  <c r="AO26" i="1"/>
  <c r="AO23" i="1"/>
  <c r="AO20" i="1"/>
  <c r="AO45" i="1"/>
  <c r="AO43" i="1"/>
  <c r="AO40" i="1"/>
  <c r="AO36" i="1"/>
  <c r="AO35" i="1"/>
  <c r="AL35" i="1"/>
  <c r="AO32" i="1"/>
  <c r="AO31" i="1"/>
  <c r="AO28" i="1"/>
  <c r="AO25" i="1"/>
  <c r="AO24" i="1"/>
  <c r="AO22" i="1"/>
  <c r="AO21" i="1"/>
  <c r="AQ43" i="1"/>
  <c r="AQ42" i="1"/>
  <c r="AJ41" i="1"/>
  <c r="AK41" i="1" s="1"/>
  <c r="G31" i="15" s="1"/>
  <c r="AQ40" i="1"/>
  <c r="AQ32" i="1"/>
  <c r="AQ25" i="1"/>
  <c r="AQ23" i="1"/>
  <c r="AQ21" i="1"/>
  <c r="AQ20" i="1"/>
  <c r="AQ39" i="1"/>
  <c r="AQ38" i="1"/>
  <c r="AQ36" i="1"/>
  <c r="AQ34" i="1"/>
  <c r="AQ31" i="1"/>
  <c r="AQ30" i="1"/>
  <c r="AQ29" i="1"/>
  <c r="AQ28" i="1"/>
  <c r="AQ27" i="1"/>
  <c r="AQ26" i="1"/>
  <c r="AQ24" i="1"/>
  <c r="AQ22" i="1"/>
  <c r="AL41" i="1"/>
  <c r="AJ34" i="1"/>
  <c r="AK34" i="1" s="1"/>
  <c r="G20" i="15" s="1"/>
  <c r="AJ30" i="1"/>
  <c r="AK30" i="1" s="1"/>
  <c r="G11" i="15" s="1"/>
  <c r="AJ33" i="1"/>
  <c r="AK33" i="1" s="1"/>
  <c r="G28" i="15" s="1"/>
  <c r="AL33" i="1"/>
  <c r="AP39" i="1"/>
  <c r="AP45" i="1"/>
  <c r="AL39" i="1"/>
  <c r="AP38" i="1"/>
  <c r="AJ38" i="1"/>
  <c r="AK38" i="1" s="1"/>
  <c r="G24" i="15" s="1"/>
  <c r="AL38" i="1"/>
  <c r="AP37" i="1"/>
  <c r="AJ37" i="1"/>
  <c r="AK37" i="1" s="1"/>
  <c r="G30" i="15" s="1"/>
  <c r="AL36" i="1"/>
  <c r="AP35" i="1"/>
  <c r="AJ35" i="1"/>
  <c r="AK35" i="1" s="1"/>
  <c r="G29" i="15" s="1"/>
  <c r="AP32" i="1"/>
  <c r="AL29" i="1"/>
  <c r="AP25" i="1"/>
  <c r="AP21" i="1"/>
  <c r="AL40" i="1"/>
  <c r="AL34" i="1"/>
  <c r="AL31" i="1"/>
  <c r="AL30" i="1"/>
  <c r="AP43" i="1"/>
  <c r="AP42" i="1"/>
  <c r="AP27" i="1"/>
  <c r="AP26" i="1"/>
  <c r="AR43" i="1"/>
  <c r="AR42" i="1"/>
  <c r="AL32" i="1"/>
  <c r="AR27" i="1"/>
  <c r="AR26" i="1"/>
  <c r="AR23" i="1"/>
  <c r="AR28" i="1"/>
  <c r="AN38" i="1"/>
  <c r="AN34" i="1"/>
  <c r="AN30" i="1"/>
  <c r="AN23" i="1"/>
  <c r="AN45" i="1"/>
  <c r="AN43" i="1"/>
  <c r="AN42" i="1"/>
  <c r="AN40" i="1"/>
  <c r="AJ40" i="1"/>
  <c r="AK40" i="1" s="1"/>
  <c r="G13" i="15" s="1"/>
  <c r="AN39" i="1"/>
  <c r="AJ39" i="1"/>
  <c r="AK39" i="1" s="1"/>
  <c r="G19" i="15" s="1"/>
  <c r="AN36" i="1"/>
  <c r="AJ36" i="1"/>
  <c r="AK36" i="1" s="1"/>
  <c r="G22" i="15" s="1"/>
  <c r="AN32" i="1"/>
  <c r="AJ32" i="1"/>
  <c r="AK32" i="1" s="1"/>
  <c r="G12" i="15" s="1"/>
  <c r="AN31" i="1"/>
  <c r="AJ31" i="1"/>
  <c r="AK31" i="1" s="1"/>
  <c r="G18" i="15" s="1"/>
  <c r="AN29" i="1"/>
  <c r="AJ29" i="1"/>
  <c r="AK29" i="1" s="1"/>
  <c r="G16" i="15" s="1"/>
  <c r="AJ28" i="1"/>
  <c r="AK28" i="1" s="1"/>
  <c r="G8" i="15" s="1"/>
  <c r="AN27" i="1"/>
  <c r="AN26" i="1"/>
  <c r="AN25" i="1"/>
  <c r="AN24" i="1"/>
  <c r="AN22" i="1"/>
  <c r="AN21" i="1"/>
  <c r="AN20" i="1"/>
  <c r="AI45" i="1"/>
  <c r="F26" i="15" s="1"/>
  <c r="AM45" i="1"/>
  <c r="AJ45" i="1"/>
  <c r="AK45" i="1" s="1"/>
  <c r="G26" i="15" s="1"/>
  <c r="AL45" i="1"/>
  <c r="AJ43" i="1"/>
  <c r="AK43" i="1" s="1"/>
  <c r="G23" i="15" s="1"/>
  <c r="AL43" i="1"/>
  <c r="AI43" i="1"/>
  <c r="F23" i="15" s="1"/>
  <c r="AM43" i="1"/>
  <c r="AI44" i="1"/>
  <c r="F27" i="15" s="1"/>
  <c r="AM44" i="1"/>
  <c r="AJ44" i="1"/>
  <c r="AK44" i="1" s="1"/>
  <c r="G27" i="15" s="1"/>
  <c r="AL44" i="1"/>
  <c r="AI42" i="1"/>
  <c r="F25" i="15" s="1"/>
  <c r="AM42" i="1"/>
  <c r="AJ42" i="1"/>
  <c r="AK42" i="1" s="1"/>
  <c r="G25" i="15" s="1"/>
  <c r="AL42" i="1"/>
  <c r="AI40" i="1"/>
  <c r="F13" i="15" s="1"/>
  <c r="AM40" i="1"/>
  <c r="AI39" i="1"/>
  <c r="F19" i="15" s="1"/>
  <c r="AM39" i="1"/>
  <c r="AI38" i="1"/>
  <c r="F24" i="15" s="1"/>
  <c r="AM38" i="1"/>
  <c r="AI37" i="1"/>
  <c r="F30" i="15" s="1"/>
  <c r="AM37" i="1"/>
  <c r="AI36" i="1"/>
  <c r="F22" i="15" s="1"/>
  <c r="AM36" i="1"/>
  <c r="AI35" i="1"/>
  <c r="F29" i="15" s="1"/>
  <c r="AM35" i="1"/>
  <c r="AI34" i="1"/>
  <c r="F20" i="15" s="1"/>
  <c r="AM34" i="1"/>
  <c r="AI33" i="1"/>
  <c r="F28" i="15" s="1"/>
  <c r="AM33" i="1"/>
  <c r="AI32" i="1"/>
  <c r="F12" i="15" s="1"/>
  <c r="AM32" i="1"/>
  <c r="AI31" i="1"/>
  <c r="F18" i="15" s="1"/>
  <c r="AM31" i="1"/>
  <c r="AI30" i="1"/>
  <c r="F11" i="15" s="1"/>
  <c r="AM30" i="1"/>
  <c r="AI29" i="1"/>
  <c r="F16" i="15" s="1"/>
  <c r="AM29" i="1"/>
  <c r="AJ27" i="1"/>
  <c r="AK27" i="1" s="1"/>
  <c r="G50" i="15" s="1"/>
  <c r="AL27" i="1"/>
  <c r="AI27" i="1"/>
  <c r="F50" i="15" s="1"/>
  <c r="AM27" i="1"/>
  <c r="AJ25" i="1"/>
  <c r="AK25" i="1" s="1"/>
  <c r="G10" i="15" s="1"/>
  <c r="AL25" i="1"/>
  <c r="AI25" i="1"/>
  <c r="F10" i="15" s="1"/>
  <c r="AM25" i="1"/>
  <c r="AJ23" i="1"/>
  <c r="AK23" i="1" s="1"/>
  <c r="G14" i="15" s="1"/>
  <c r="AL23" i="1"/>
  <c r="AI23" i="1"/>
  <c r="F14" i="15" s="1"/>
  <c r="AM23" i="1"/>
  <c r="AJ21" i="1"/>
  <c r="AK21" i="1" s="1"/>
  <c r="G44" i="15" s="1"/>
  <c r="AL21" i="1"/>
  <c r="AI21" i="1"/>
  <c r="F44" i="15" s="1"/>
  <c r="AM21" i="1"/>
  <c r="AL28" i="1"/>
  <c r="AI28" i="1"/>
  <c r="F8" i="15" s="1"/>
  <c r="AM28" i="1"/>
  <c r="AJ26" i="1"/>
  <c r="AK26" i="1" s="1"/>
  <c r="G21" i="15" s="1"/>
  <c r="AL26" i="1"/>
  <c r="AI26" i="1"/>
  <c r="F21" i="15" s="1"/>
  <c r="AM26" i="1"/>
  <c r="AJ24" i="1"/>
  <c r="AK24" i="1" s="1"/>
  <c r="G9" i="15" s="1"/>
  <c r="AL24" i="1"/>
  <c r="AI24" i="1"/>
  <c r="F9" i="15" s="1"/>
  <c r="AM24" i="1"/>
  <c r="AJ22" i="1"/>
  <c r="AK22" i="1" s="1"/>
  <c r="G45" i="15" s="1"/>
  <c r="AL22" i="1"/>
  <c r="AI22" i="1"/>
  <c r="F45" i="15" s="1"/>
  <c r="AM22" i="1"/>
  <c r="AJ20" i="1"/>
  <c r="AK20" i="1" s="1"/>
  <c r="G51" i="15" s="1"/>
  <c r="AL20" i="1"/>
  <c r="AI20" i="1"/>
  <c r="F51" i="15" s="1"/>
  <c r="AM20" i="1"/>
  <c r="AE3" i="2"/>
  <c r="AF3" i="2" s="1"/>
  <c r="AA3" i="2"/>
  <c r="AR3" i="2" s="1"/>
  <c r="AQ3" i="2"/>
  <c r="S3" i="2"/>
  <c r="AP3" i="2" s="1"/>
  <c r="O3" i="2"/>
  <c r="AO3" i="2" s="1"/>
  <c r="K3" i="2"/>
  <c r="AN3" i="2" s="1"/>
  <c r="E3" i="2"/>
  <c r="AS19" i="1"/>
  <c r="AE3" i="1"/>
  <c r="AS3" i="1" s="1"/>
  <c r="S3" i="1"/>
  <c r="AP3" i="1" s="1"/>
  <c r="G3" i="1"/>
  <c r="H3" i="1" s="1"/>
  <c r="P3" i="2" l="1"/>
  <c r="L3" i="2"/>
  <c r="T3" i="2"/>
  <c r="AS17" i="1"/>
  <c r="AS15" i="1"/>
  <c r="AS13" i="1"/>
  <c r="AS11" i="1"/>
  <c r="AS9" i="1"/>
  <c r="AS7" i="1"/>
  <c r="AS5" i="1"/>
  <c r="AM3" i="1"/>
  <c r="T3" i="1"/>
  <c r="AS3" i="2"/>
  <c r="AB3" i="2"/>
  <c r="X3" i="2"/>
  <c r="G3" i="2"/>
  <c r="AS18" i="1"/>
  <c r="AS16" i="1"/>
  <c r="AS14" i="1"/>
  <c r="AS12" i="1"/>
  <c r="AS10" i="1"/>
  <c r="AS8" i="1"/>
  <c r="AS6" i="1"/>
  <c r="AS4" i="1"/>
  <c r="AF3" i="1"/>
  <c r="AM3" i="2" l="1"/>
  <c r="AJ3" i="2" s="1"/>
  <c r="AK3" i="2" s="1"/>
  <c r="G27" i="16" s="1"/>
  <c r="AI3" i="2"/>
  <c r="F27" i="16" s="1"/>
  <c r="H3" i="2"/>
  <c r="AL3" i="2"/>
  <c r="AM17" i="1"/>
  <c r="AM18" i="1"/>
  <c r="AM19" i="1"/>
  <c r="AR19" i="1" l="1"/>
  <c r="AQ19" i="1"/>
  <c r="AP19" i="1"/>
  <c r="AO19" i="1"/>
  <c r="AJ19" i="1"/>
  <c r="AK19" i="1" s="1"/>
  <c r="G47" i="15" s="1"/>
  <c r="AN19" i="1"/>
  <c r="AI19" i="1"/>
  <c r="F47" i="15" s="1"/>
  <c r="AL19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Q18" i="1" l="1"/>
  <c r="AP18" i="1"/>
  <c r="AO18" i="1"/>
  <c r="AQ17" i="1"/>
  <c r="AQ16" i="1"/>
  <c r="AP16" i="1"/>
  <c r="AO16" i="1"/>
  <c r="AM16" i="1"/>
  <c r="AQ15" i="1"/>
  <c r="AM15" i="1"/>
  <c r="AQ14" i="1"/>
  <c r="AP14" i="1"/>
  <c r="AO14" i="1"/>
  <c r="AM14" i="1"/>
  <c r="AQ13" i="1"/>
  <c r="AM13" i="1"/>
  <c r="AM12" i="1"/>
  <c r="AP11" i="1"/>
  <c r="AO11" i="1"/>
  <c r="AM11" i="1"/>
  <c r="AQ10" i="1"/>
  <c r="AO10" i="1"/>
  <c r="AM10" i="1"/>
  <c r="AQ9" i="1"/>
  <c r="AP9" i="1"/>
  <c r="AO9" i="1"/>
  <c r="AM9" i="1"/>
  <c r="AM8" i="1"/>
  <c r="AM7" i="1"/>
  <c r="AQ6" i="1"/>
  <c r="AP6" i="1"/>
  <c r="AO6" i="1"/>
  <c r="AM6" i="1"/>
  <c r="AQ5" i="1"/>
  <c r="AP5" i="1"/>
  <c r="AO5" i="1"/>
  <c r="AM5" i="1"/>
  <c r="AR4" i="1"/>
  <c r="AQ4" i="1"/>
  <c r="AP4" i="1"/>
  <c r="AO4" i="1"/>
  <c r="AM4" i="1"/>
  <c r="AA3" i="1"/>
  <c r="W3" i="1"/>
  <c r="O3" i="1"/>
  <c r="K3" i="1"/>
  <c r="AQ3" i="1" l="1"/>
  <c r="X3" i="1"/>
  <c r="AN3" i="1"/>
  <c r="L3" i="1"/>
  <c r="AQ7" i="1"/>
  <c r="AQ8" i="1"/>
  <c r="AQ11" i="1"/>
  <c r="AQ12" i="1"/>
  <c r="AP10" i="1"/>
  <c r="AO7" i="1"/>
  <c r="AO8" i="1"/>
  <c r="AO15" i="1"/>
  <c r="AO17" i="1"/>
  <c r="AO13" i="1"/>
  <c r="AJ5" i="1"/>
  <c r="AK5" i="1" s="1"/>
  <c r="G35" i="15" s="1"/>
  <c r="AN5" i="1"/>
  <c r="AI5" i="1"/>
  <c r="F35" i="15" s="1"/>
  <c r="AI16" i="1"/>
  <c r="F49" i="15" s="1"/>
  <c r="AJ16" i="1"/>
  <c r="AK16" i="1" s="1"/>
  <c r="G49" i="15" s="1"/>
  <c r="AN16" i="1"/>
  <c r="AN17" i="1"/>
  <c r="AI18" i="1"/>
  <c r="F48" i="15" s="1"/>
  <c r="AJ18" i="1"/>
  <c r="AK18" i="1" s="1"/>
  <c r="G48" i="15" s="1"/>
  <c r="AN18" i="1"/>
  <c r="AN7" i="1"/>
  <c r="AN8" i="1"/>
  <c r="AI9" i="1"/>
  <c r="F36" i="15" s="1"/>
  <c r="AN9" i="1"/>
  <c r="AJ9" i="1" s="1"/>
  <c r="AK9" i="1" s="1"/>
  <c r="G36" i="15" s="1"/>
  <c r="AI11" i="1"/>
  <c r="F39" i="15" s="1"/>
  <c r="AN11" i="1"/>
  <c r="AJ11" i="1" s="1"/>
  <c r="AK11" i="1" s="1"/>
  <c r="G39" i="15" s="1"/>
  <c r="AN15" i="1"/>
  <c r="AI6" i="1"/>
  <c r="F33" i="15" s="1"/>
  <c r="AN6" i="1"/>
  <c r="AJ6" i="1" s="1"/>
  <c r="AK6" i="1" s="1"/>
  <c r="G33" i="15" s="1"/>
  <c r="AI10" i="1"/>
  <c r="F37" i="15" s="1"/>
  <c r="AN10" i="1"/>
  <c r="AJ10" i="1" s="1"/>
  <c r="AK10" i="1" s="1"/>
  <c r="G37" i="15" s="1"/>
  <c r="AN12" i="1"/>
  <c r="AN13" i="1"/>
  <c r="AI14" i="1"/>
  <c r="F41" i="15" s="1"/>
  <c r="AN14" i="1"/>
  <c r="AJ14" i="1" s="1"/>
  <c r="AK14" i="1" s="1"/>
  <c r="G41" i="15" s="1"/>
  <c r="AI4" i="1"/>
  <c r="F34" i="15" s="1"/>
  <c r="AJ4" i="1"/>
  <c r="AK4" i="1" s="1"/>
  <c r="G34" i="15" s="1"/>
  <c r="AN4" i="1"/>
  <c r="AO12" i="1"/>
  <c r="AO3" i="1"/>
  <c r="P3" i="1"/>
  <c r="AR3" i="1"/>
  <c r="AB3" i="1"/>
  <c r="AL3" i="1" s="1"/>
  <c r="AJ3" i="1"/>
  <c r="AK3" i="1" s="1"/>
  <c r="G32" i="15" s="1"/>
  <c r="AI3" i="1"/>
  <c r="F32" i="15" s="1"/>
  <c r="AL18" i="1"/>
  <c r="AP7" i="1"/>
  <c r="AL4" i="1"/>
  <c r="AI12" i="1"/>
  <c r="F46" i="15" s="1"/>
  <c r="AP13" i="1"/>
  <c r="AP17" i="1"/>
  <c r="AL11" i="1" l="1"/>
  <c r="AL14" i="1"/>
  <c r="AL16" i="1"/>
  <c r="AP8" i="1"/>
  <c r="AJ13" i="1"/>
  <c r="AK13" i="1" s="1"/>
  <c r="G42" i="15" s="1"/>
  <c r="AJ8" i="1"/>
  <c r="AK8" i="1" s="1"/>
  <c r="G38" i="15" s="1"/>
  <c r="AI7" i="1"/>
  <c r="AP15" i="1"/>
  <c r="AJ15" i="1" s="1"/>
  <c r="AK15" i="1" s="1"/>
  <c r="G43" i="15" s="1"/>
  <c r="AP12" i="1"/>
  <c r="AJ12" i="1"/>
  <c r="AK12" i="1" s="1"/>
  <c r="G46" i="15" s="1"/>
  <c r="AI13" i="1"/>
  <c r="F42" i="15" s="1"/>
  <c r="AI15" i="1"/>
  <c r="F43" i="15" s="1"/>
  <c r="AI8" i="1"/>
  <c r="F38" i="15" s="1"/>
  <c r="AJ7" i="1"/>
  <c r="AK7" i="1" s="1"/>
  <c r="AI17" i="1"/>
  <c r="F15" i="15" s="1"/>
  <c r="AJ17" i="1"/>
  <c r="AK17" i="1" s="1"/>
  <c r="G15" i="15" s="1"/>
  <c r="AL13" i="1"/>
  <c r="AL15" i="1"/>
  <c r="AL5" i="1"/>
  <c r="AL8" i="1"/>
  <c r="AL6" i="1"/>
  <c r="AL12" i="1"/>
  <c r="AL9" i="1"/>
  <c r="AL17" i="1"/>
  <c r="AL10" i="1"/>
  <c r="AL7" i="1"/>
  <c r="G40" i="15" l="1"/>
  <c r="I11" i="12"/>
  <c r="F40" i="15"/>
  <c r="H11" i="12"/>
</calcChain>
</file>

<file path=xl/sharedStrings.xml><?xml version="1.0" encoding="utf-8"?>
<sst xmlns="http://schemas.openxmlformats.org/spreadsheetml/2006/main" count="281" uniqueCount="185">
  <si>
    <t>শিক্ষার্থীর নাম</t>
  </si>
  <si>
    <t>রোল</t>
  </si>
  <si>
    <t>বাংলা</t>
  </si>
  <si>
    <t>ইংরেজি</t>
  </si>
  <si>
    <t>গনিত</t>
  </si>
  <si>
    <t>ধর্ম</t>
  </si>
  <si>
    <t>4র্থ বিষয়সহ GPA</t>
  </si>
  <si>
    <t>বাংলা-১ম_সৃজনশীল</t>
  </si>
  <si>
    <t>বাংলা-১ম_নৈব্যক্তিক</t>
  </si>
  <si>
    <t>বাংলা-১ম_মোট</t>
  </si>
  <si>
    <t>বাংলা_দুই পত্রে মোট</t>
  </si>
  <si>
    <t>বাংলা-Grade</t>
  </si>
  <si>
    <t>ইংরেজি-১ম</t>
  </si>
  <si>
    <t>ইংরেজি-2য়</t>
  </si>
  <si>
    <t>ইংরেজি_দুই পত্রে মোট</t>
  </si>
  <si>
    <t>ইংরেজি_ Grade</t>
  </si>
  <si>
    <t>গণিত_সৃজনশীল</t>
  </si>
  <si>
    <t>গণিত_নৈব্যক্তিক</t>
  </si>
  <si>
    <t>গণিত_মোট</t>
  </si>
  <si>
    <t>গণিত_Grade</t>
  </si>
  <si>
    <t>BGS_সৃজনশীল</t>
  </si>
  <si>
    <t>BGS_নৈব্যক্তিক</t>
  </si>
  <si>
    <t>BGS_মোট</t>
  </si>
  <si>
    <t>BGS_Grade</t>
  </si>
  <si>
    <t>ধর্ম_সৃজনশীল</t>
  </si>
  <si>
    <t>ধর্ম_নৈব্যক্তিক</t>
  </si>
  <si>
    <t>ধর্ম_মোট</t>
  </si>
  <si>
    <t>ধর্ম_Grade</t>
  </si>
  <si>
    <t>ICT_নৈব্যক্তিক</t>
  </si>
  <si>
    <t>ICT_ব্যবহারীক</t>
  </si>
  <si>
    <t>ICT_মোট</t>
  </si>
  <si>
    <t>ICT_Grade</t>
  </si>
  <si>
    <t>Total Marks</t>
  </si>
  <si>
    <t>ICT</t>
  </si>
  <si>
    <t>BGS</t>
  </si>
  <si>
    <t>বিজ্ঞান_সৃজনশীল</t>
  </si>
  <si>
    <t>বিজ্ঞান_নৈব্যক্তিক</t>
  </si>
  <si>
    <t>বিজ্ঞান_মোট</t>
  </si>
  <si>
    <t>বিজ্ঞান_Grade</t>
  </si>
  <si>
    <t>বিজ্ঞান</t>
  </si>
  <si>
    <t>GP</t>
  </si>
  <si>
    <t>wgiæLvjx ¯‹zj GÛ K‡jR</t>
  </si>
  <si>
    <t>b¤^icÎ</t>
  </si>
  <si>
    <t>wkÿv_©xi bvg</t>
  </si>
  <si>
    <t>‡kªwY:</t>
  </si>
  <si>
    <t>‡ivj:</t>
  </si>
  <si>
    <t>kvLv:</t>
  </si>
  <si>
    <t>welq/c‡Îi bvg</t>
  </si>
  <si>
    <t>m„Rbkxj</t>
  </si>
  <si>
    <t>‰be¨w³K</t>
  </si>
  <si>
    <t>e¨envwiK</t>
  </si>
  <si>
    <t>‡gvU</t>
  </si>
  <si>
    <t>Grade</t>
  </si>
  <si>
    <t>me©‡gvU</t>
  </si>
  <si>
    <t>GPA</t>
  </si>
  <si>
    <t>evsjv 1g</t>
  </si>
  <si>
    <t>evsjv 2q</t>
  </si>
  <si>
    <t>Bs‡iwR 1g</t>
  </si>
  <si>
    <t>Bs‡iwR 2q</t>
  </si>
  <si>
    <t>MwYZ</t>
  </si>
  <si>
    <t>ag© I ˆbwZK wkÿv</t>
  </si>
  <si>
    <t>Z_¨ I ‡hvMv‡hvM cÖhyw³</t>
  </si>
  <si>
    <t>evsjv‡`k I wek¦ cwiPq</t>
  </si>
  <si>
    <t>‡kÖwb wkÿ‡Ki ¯^vÿi</t>
  </si>
  <si>
    <t xml:space="preserve"> weÁvb</t>
  </si>
  <si>
    <t>Developed by Md. Parvej Talukder</t>
  </si>
  <si>
    <t>cÖwZôvb cÖav‡bi ¯^vÿi</t>
  </si>
  <si>
    <t>মোট ফেল করা বিষয়</t>
  </si>
  <si>
    <t>মেরিট পজিশন</t>
  </si>
  <si>
    <t>wgiæLvjx ¯‹zj A¨vÛ K‡jR</t>
  </si>
  <si>
    <t>বাংলা-২য়</t>
  </si>
  <si>
    <t>কৃষি শিক্ষা/শারীরিক শিক্ষা</t>
  </si>
  <si>
    <t>কৃষি শিক্ষা/শারীরিক শিক্ষা Grade</t>
  </si>
  <si>
    <t>K…wl wkÿv/kvixwiK wkÿv</t>
  </si>
  <si>
    <t>evwl©K cixÿv-2025</t>
  </si>
  <si>
    <t>K</t>
  </si>
  <si>
    <t>L</t>
  </si>
  <si>
    <t>mßg</t>
  </si>
  <si>
    <t>পূর্ব রোল</t>
  </si>
  <si>
    <t>DËxY© wkÿv_©x‡`i ZvwjKv (7g K ‡_‡K 8g K)</t>
  </si>
  <si>
    <t>mviwgb</t>
  </si>
  <si>
    <t>RvbœvwZ</t>
  </si>
  <si>
    <t>Kvwigv</t>
  </si>
  <si>
    <t>dvwZgv</t>
  </si>
  <si>
    <t>gwiqg</t>
  </si>
  <si>
    <t>DËxY© wkÿv_©x‡`i ZvwjKv (7g L ‡_‡K 8g L)</t>
  </si>
  <si>
    <t>Aa© evwl©K cixÿv-2026, mßg †kÖwY, K kvLv</t>
  </si>
  <si>
    <t>Aa© evwl©K cixÿv-2026, mßg †kÖwY, L kvLv</t>
  </si>
  <si>
    <t>Aa© evwl©K cixÿv-2026</t>
  </si>
  <si>
    <t>‡gnRvexb</t>
  </si>
  <si>
    <t>RvbœvZzj Av³vi</t>
  </si>
  <si>
    <t>dvwiqv</t>
  </si>
  <si>
    <t>mygvBqv</t>
  </si>
  <si>
    <t>nxiv †ecvix</t>
  </si>
  <si>
    <t>ivBmv</t>
  </si>
  <si>
    <t>bymivZ</t>
  </si>
  <si>
    <t>bvBgv Av³vi ivBmv</t>
  </si>
  <si>
    <t>nvwjgv</t>
  </si>
  <si>
    <t>Bqvmwgb</t>
  </si>
  <si>
    <t>RvbœvZzj †di‡`Šm</t>
  </si>
  <si>
    <t>gvwiqv</t>
  </si>
  <si>
    <t>gwiq Av³vi Hwk</t>
  </si>
  <si>
    <t>wSwjK</t>
  </si>
  <si>
    <t>A‰_ ivq</t>
  </si>
  <si>
    <t xml:space="preserve">gy³v </t>
  </si>
  <si>
    <t>wgg</t>
  </si>
  <si>
    <t>mvwgqv</t>
  </si>
  <si>
    <t>Svwgjv</t>
  </si>
  <si>
    <t>Awc©Zv</t>
  </si>
  <si>
    <t>‡gvmv: Avqkv</t>
  </si>
  <si>
    <t>Kwjivwb</t>
  </si>
  <si>
    <t>wiqvgwb</t>
  </si>
  <si>
    <t>Zvgvbœv</t>
  </si>
  <si>
    <t>eb© nvIjv`vi</t>
  </si>
  <si>
    <t>mvw`qv</t>
  </si>
  <si>
    <t>wjgv</t>
  </si>
  <si>
    <t>wcswK</t>
  </si>
  <si>
    <t>c~wY©gv ‡`Ewi</t>
  </si>
  <si>
    <t>wbkv Av³vi</t>
  </si>
  <si>
    <t>Zv‡niv AÄygvb gvwiqv</t>
  </si>
  <si>
    <t>Avkv</t>
  </si>
  <si>
    <t>RvbœvZzj gvIqv ¯^b©v</t>
  </si>
  <si>
    <t>mvwgqv Djøvn</t>
  </si>
  <si>
    <t>BwZ gwb</t>
  </si>
  <si>
    <t>kvšÍv Kzjy</t>
  </si>
  <si>
    <t>BmivZ Rvnvb</t>
  </si>
  <si>
    <t>‡gvmvt dvwZgv</t>
  </si>
  <si>
    <t>BmivZ Rvnvb Zwbgv</t>
  </si>
  <si>
    <t>gwiqg web‡Z RvwKi</t>
  </si>
  <si>
    <t>‡gvmvt gwiqg Av³vi</t>
  </si>
  <si>
    <t>‡gvmvt bvCgv Av³vi</t>
  </si>
  <si>
    <t>wmbnv Avivd</t>
  </si>
  <si>
    <t>dvwZgv Kwei</t>
  </si>
  <si>
    <t>ivwk gwb</t>
  </si>
  <si>
    <t>cik gwb</t>
  </si>
  <si>
    <t>gvwjnv Bmjvg wgg</t>
  </si>
  <si>
    <t>wiqv gwb</t>
  </si>
  <si>
    <r>
      <t xml:space="preserve">Dc‡Rjv: gVevwoqv, †Rjv: wc‡ivRcyi, </t>
    </r>
    <r>
      <rPr>
        <sz val="15"/>
        <color theme="1"/>
        <rFont val="Times New Roman"/>
        <family val="1"/>
      </rPr>
      <t>EIIN-102726, web- www.mssac.edu.bd</t>
    </r>
  </si>
  <si>
    <t>‡gvt widvZ ‡nvmvBb</t>
  </si>
  <si>
    <t>‡gvmvt gwiqg</t>
  </si>
  <si>
    <t>‡gvt mvBd nvIjv`vi</t>
  </si>
  <si>
    <t>‡gvt mvBdzj Bmjvg wmqvg</t>
  </si>
  <si>
    <t>D‡¤§ Avwddv</t>
  </si>
  <si>
    <t>‡gvmvt Avdwib Rvnvb</t>
  </si>
  <si>
    <t>‡gvmvt b~ivbx Av³vi</t>
  </si>
  <si>
    <t>bvg</t>
  </si>
  <si>
    <t>মোঃজুনায়েদ খান</t>
  </si>
  <si>
    <t xml:space="preserve">মোঃ রহমত উল্লাহ </t>
  </si>
  <si>
    <t xml:space="preserve">‡gvmvt b~mivZ </t>
  </si>
  <si>
    <t>‡gvt nvwgg Avn‡g`</t>
  </si>
  <si>
    <t>dvwiqv Av³vi</t>
  </si>
  <si>
    <t>‡gvt AvivdvZ Avgxb</t>
  </si>
  <si>
    <t>‡gvt wgbnvRyj</t>
  </si>
  <si>
    <t>‡gvmvt mvwgqv Av³vi</t>
  </si>
  <si>
    <t>‡gvmvt mygvBqv Av³vi</t>
  </si>
  <si>
    <t>‡gvt wgjb</t>
  </si>
  <si>
    <t>‡gvt Avwid</t>
  </si>
  <si>
    <t>Zb¥q wg¯¿x</t>
  </si>
  <si>
    <t>‡gvmvt mvnviv</t>
  </si>
  <si>
    <t>‡gvt Zvbfxi Lvb</t>
  </si>
  <si>
    <t>‡gvt ‰mKZ</t>
  </si>
  <si>
    <t>‡gvt Bgivb</t>
  </si>
  <si>
    <t>‡gvt mvjgvb</t>
  </si>
  <si>
    <t>me©wRr †`</t>
  </si>
  <si>
    <t>bvBgv RvbœvZ</t>
  </si>
  <si>
    <t>‡gvmvt gybgyb</t>
  </si>
  <si>
    <t>ivBmyj Bmjvg wiqv`</t>
  </si>
  <si>
    <t>‡gvmvt RvbœvZzj</t>
  </si>
  <si>
    <t>d‡qR AvKb</t>
  </si>
  <si>
    <t>b~mivZ Rvnvb gvwnqv</t>
  </si>
  <si>
    <t>‡gvt Avnmvb nvwee</t>
  </si>
  <si>
    <t>‡gvt ivwdb Bmjvg</t>
  </si>
  <si>
    <t>‡gvmvt gvwiqv</t>
  </si>
  <si>
    <t>‡gvt gvwnb</t>
  </si>
  <si>
    <t>‡MŠie wg¯¿x</t>
  </si>
  <si>
    <t>meyR wg¯¿x</t>
  </si>
  <si>
    <t>মোঃ মাহমুদুল নবী</t>
  </si>
  <si>
    <t>এম. নাহিদুল ইসলাম</t>
  </si>
  <si>
    <t>‡gvt ZvInx`</t>
  </si>
  <si>
    <t>‡gvt ivqnvb nvIjv`vi</t>
  </si>
  <si>
    <t>‡gvt mwKj †nv‡mb</t>
  </si>
  <si>
    <t>‡gvt wmqvg</t>
  </si>
  <si>
    <t>‡gvt Avãyjøvn Lvb Awf</t>
  </si>
  <si>
    <t>‡ivj</t>
  </si>
  <si>
    <t xml:space="preserve">নূসাইবা আফনুন ফিজা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</si>
</sst>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39">
    <font>
      <sz val="11"/>
      <color theme="1"/>
      <name val="Calibri"/>
      <family val="2"/>
      <scheme val="minor"/>
    </font>
    <font>
      <sz val="12"/>
      <color theme="1"/>
      <name val="NikoshBAN"/>
    </font>
    <font>
      <b/>
      <sz val="12"/>
      <color theme="1"/>
      <name val="NikoshBAN"/>
    </font>
    <font>
      <sz val="12"/>
      <color theme="1"/>
      <name val="SutonnyMJ"/>
    </font>
    <font>
      <sz val="15"/>
      <color theme="1"/>
      <name val="SutonnyMJ"/>
    </font>
    <font>
      <b/>
      <u/>
      <sz val="19"/>
      <color theme="1"/>
      <name val="SutonnyMJ"/>
    </font>
    <font>
      <b/>
      <sz val="23"/>
      <color rgb="FF0070C0"/>
      <name val="SutonnyMJ"/>
    </font>
    <font>
      <b/>
      <sz val="14"/>
      <color theme="1"/>
      <name val="SutonnyMJ"/>
    </font>
    <font>
      <b/>
      <sz val="7"/>
      <color theme="1"/>
      <name val="SutonnyMJ"/>
    </font>
    <font>
      <b/>
      <sz val="1"/>
      <color theme="1"/>
      <name val="SutonnyMJ"/>
    </font>
    <font>
      <sz val="8"/>
      <color theme="1"/>
      <name val="Calibri"/>
      <family val="2"/>
      <scheme val="minor"/>
    </font>
    <font>
      <sz val="13"/>
      <color theme="1"/>
      <name val="SutonnyMJ"/>
    </font>
    <font>
      <sz val="13"/>
      <color theme="1"/>
      <name val="NikoshBAN"/>
    </font>
    <font>
      <sz val="7"/>
      <color theme="1"/>
      <name val="SutonnyMJ"/>
    </font>
    <font>
      <sz val="11"/>
      <color theme="1"/>
      <name val="SutonnyMJ"/>
    </font>
    <font>
      <sz val="11"/>
      <color theme="1"/>
      <name val="Times New Roman"/>
      <family val="1"/>
    </font>
    <font>
      <sz val="16"/>
      <color theme="1"/>
      <name val="SutonnyMJ"/>
    </font>
    <font>
      <sz val="18"/>
      <color theme="1"/>
      <name val="SutonnyMJ"/>
    </font>
    <font>
      <sz val="16"/>
      <color theme="1"/>
      <name val="NikoshBAN"/>
    </font>
    <font>
      <sz val="16"/>
      <color theme="1"/>
      <name val="Times New Roman"/>
      <family val="1"/>
    </font>
    <font>
      <b/>
      <sz val="16"/>
      <color theme="1"/>
      <name val="NikoshBAN"/>
    </font>
    <font>
      <b/>
      <sz val="16"/>
      <color theme="1"/>
      <name val="Prestige Elite Std"/>
      <family val="3"/>
    </font>
    <font>
      <sz val="20"/>
      <color theme="1"/>
      <name val="SutonnyMJ"/>
    </font>
    <font>
      <sz val="16"/>
      <color theme="1"/>
      <name val="Calibri"/>
      <family val="2"/>
      <scheme val="minor"/>
    </font>
    <font>
      <sz val="11"/>
      <color theme="1"/>
      <name val="NikoshBAN"/>
    </font>
    <font>
      <sz val="22"/>
      <color theme="1"/>
      <name val="SutonnyMJ"/>
    </font>
    <font>
      <sz val="36"/>
      <color theme="1"/>
      <name val="SutonnyMJ"/>
    </font>
    <font>
      <b/>
      <sz val="16"/>
      <color theme="1"/>
      <name val="SutonnyMJ"/>
    </font>
    <font>
      <sz val="14"/>
      <color theme="1"/>
      <name val="SutonnyMJ"/>
    </font>
    <font>
      <sz val="36"/>
      <color rgb="FF00B050"/>
      <name val="Shorif Ador Bijoy52"/>
    </font>
    <font>
      <sz val="23"/>
      <color rgb="FF0070C0"/>
      <name val="SutonnyMJ"/>
    </font>
    <font>
      <sz val="15"/>
      <color theme="1"/>
      <name val="Times New Roman"/>
      <family val="1"/>
    </font>
    <font>
      <sz val="11"/>
      <color theme="1"/>
      <name val="F"/>
    </font>
    <font>
      <sz val="12"/>
      <color rgb="FF000000"/>
      <name val="SutonnyMJ"/>
    </font>
    <font>
      <sz val="10"/>
      <color rgb="FF000000"/>
      <name val="SutonnyMJ"/>
    </font>
    <font>
      <sz val="10"/>
      <color theme="1"/>
      <name val="SutonnyMJ"/>
    </font>
    <font>
      <sz val="12"/>
      <color theme="1"/>
      <name val="Times New Roman"/>
      <family val="1"/>
    </font>
    <font>
      <sz val="9"/>
      <color rgb="FF000000"/>
      <name val="SutonnyMJ"/>
    </font>
    <font>
      <sz val="12"/>
      <color theme="1"/>
      <name val="Times New Roman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164" fontId="1" fillId="0" borderId="4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textRotation="90"/>
    </xf>
    <xf numFmtId="0" fontId="1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left" textRotation="90"/>
    </xf>
    <xf numFmtId="2" fontId="2" fillId="2" borderId="1" xfId="0" applyNumberFormat="1" applyFont="1" applyFill="1" applyBorder="1" applyAlignment="1">
      <alignment horizontal="center" textRotation="90"/>
    </xf>
    <xf numFmtId="2" fontId="1" fillId="2" borderId="1" xfId="0" applyNumberFormat="1" applyFont="1" applyFill="1" applyBorder="1" applyAlignment="1">
      <alignment horizontal="left" textRotation="90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0" fontId="7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textRotation="90" wrapText="1"/>
    </xf>
    <xf numFmtId="0" fontId="16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left"/>
    </xf>
    <xf numFmtId="0" fontId="2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8" fillId="0" borderId="20" xfId="0" applyFont="1" applyBorder="1" applyAlignment="1">
      <alignment vertical="top" wrapText="1"/>
    </xf>
    <xf numFmtId="0" fontId="28" fillId="0" borderId="21" xfId="0" applyFont="1" applyBorder="1" applyAlignment="1">
      <alignment vertical="top" wrapText="1"/>
    </xf>
    <xf numFmtId="0" fontId="28" fillId="0" borderId="22" xfId="0" applyFont="1" applyBorder="1" applyAlignment="1">
      <alignment vertical="top" wrapText="1"/>
    </xf>
    <xf numFmtId="0" fontId="32" fillId="0" borderId="0" xfId="0" applyFont="1" applyBorder="1"/>
    <xf numFmtId="0" fontId="19" fillId="3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35" fillId="0" borderId="13" xfId="0" applyFont="1" applyBorder="1" applyAlignment="1">
      <alignment horizontal="left" vertical="top"/>
    </xf>
    <xf numFmtId="0" fontId="3" fillId="0" borderId="26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7" fillId="0" borderId="0" xfId="0" applyFont="1"/>
    <xf numFmtId="0" fontId="36" fillId="0" borderId="13" xfId="0" applyFont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/>
    </xf>
    <xf numFmtId="164" fontId="38" fillId="2" borderId="1" xfId="0" applyNumberFormat="1" applyFont="1" applyFill="1" applyBorder="1" applyAlignment="1">
      <alignment horizontal="left"/>
    </xf>
    <xf numFmtId="0" fontId="22" fillId="2" borderId="2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2" fontId="21" fillId="0" borderId="5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4"/>
  <sheetViews>
    <sheetView tabSelected="1" zoomScale="115" zoomScaleNormal="115" workbookViewId="0">
      <pane xSplit="2" topLeftCell="H1" activePane="topRight" state="frozen"/>
      <selection pane="topRight" activeCell="Q4" sqref="Q4"/>
    </sheetView>
  </sheetViews>
  <sheetFormatPr defaultColWidth="9.140625" defaultRowHeight="15.75"/>
  <cols>
    <col min="1" max="1" width="4.140625" style="8" customWidth="1"/>
    <col min="2" max="2" width="21.28515625" style="8" customWidth="1"/>
    <col min="3" max="5" width="4" style="8" customWidth="1"/>
    <col min="6" max="6" width="3.85546875" style="8" customWidth="1"/>
    <col min="7" max="7" width="4.7109375" style="8" customWidth="1"/>
    <col min="8" max="8" width="4" style="8" customWidth="1"/>
    <col min="9" max="9" width="3.85546875" style="8" customWidth="1"/>
    <col min="10" max="10" width="3.5703125" style="8" customWidth="1"/>
    <col min="11" max="11" width="4.140625" style="8" customWidth="1"/>
    <col min="12" max="12" width="4" style="8" customWidth="1"/>
    <col min="13" max="13" width="3.5703125" style="8" customWidth="1"/>
    <col min="14" max="14" width="3.140625" style="8" customWidth="1"/>
    <col min="15" max="17" width="4" style="8" customWidth="1"/>
    <col min="18" max="18" width="3.5703125" style="8" customWidth="1"/>
    <col min="19" max="20" width="4" style="8" customWidth="1"/>
    <col min="21" max="22" width="3.42578125" style="8" customWidth="1"/>
    <col min="23" max="23" width="3.7109375" style="8" customWidth="1"/>
    <col min="24" max="25" width="4" style="8" customWidth="1"/>
    <col min="26" max="26" width="3.5703125" style="8" customWidth="1"/>
    <col min="27" max="27" width="3.7109375" style="8" customWidth="1"/>
    <col min="28" max="28" width="4" style="8" customWidth="1"/>
    <col min="29" max="29" width="3.5703125" style="8" customWidth="1"/>
    <col min="30" max="30" width="3.28515625" style="8" customWidth="1"/>
    <col min="31" max="31" width="3.5703125" style="8" customWidth="1"/>
    <col min="32" max="32" width="4" style="8" customWidth="1"/>
    <col min="33" max="33" width="3.7109375" style="8" customWidth="1"/>
    <col min="34" max="34" width="3.85546875" style="8" customWidth="1"/>
    <col min="35" max="35" width="5.42578125" style="13" customWidth="1"/>
    <col min="36" max="36" width="7" style="11" hidden="1" customWidth="1"/>
    <col min="37" max="37" width="6.7109375" style="11" customWidth="1"/>
    <col min="38" max="38" width="5.140625" style="12" customWidth="1"/>
    <col min="39" max="41" width="6.85546875" style="8" bestFit="1" customWidth="1"/>
    <col min="42" max="43" width="7.42578125" style="8" bestFit="1" customWidth="1"/>
    <col min="44" max="45" width="6.85546875" style="8" bestFit="1" customWidth="1"/>
    <col min="46" max="47" width="9.140625" style="8" customWidth="1"/>
    <col min="48" max="16384" width="9.140625" style="8"/>
  </cols>
  <sheetData>
    <row r="1" spans="1:45" ht="27.75">
      <c r="A1" s="79" t="s">
        <v>86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1"/>
    </row>
    <row r="2" spans="1:45" s="3" customFormat="1" ht="174.75" thickBot="1">
      <c r="A2" s="3" t="s">
        <v>1</v>
      </c>
      <c r="B2" s="4" t="s">
        <v>0</v>
      </c>
      <c r="C2" s="3" t="s">
        <v>7</v>
      </c>
      <c r="D2" s="3" t="s">
        <v>8</v>
      </c>
      <c r="E2" s="3" t="s">
        <v>9</v>
      </c>
      <c r="F2" s="3" t="s">
        <v>70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35</v>
      </c>
      <c r="AD2" s="3" t="s">
        <v>36</v>
      </c>
      <c r="AE2" s="3" t="s">
        <v>37</v>
      </c>
      <c r="AF2" s="3" t="s">
        <v>38</v>
      </c>
      <c r="AG2" s="3" t="s">
        <v>71</v>
      </c>
      <c r="AH2" s="3" t="s">
        <v>72</v>
      </c>
      <c r="AI2" s="5" t="s">
        <v>32</v>
      </c>
      <c r="AJ2" s="4" t="s">
        <v>40</v>
      </c>
      <c r="AK2" s="6" t="s">
        <v>6</v>
      </c>
      <c r="AL2" s="7" t="s">
        <v>67</v>
      </c>
      <c r="AM2" s="3" t="s">
        <v>2</v>
      </c>
      <c r="AN2" s="3" t="s">
        <v>3</v>
      </c>
      <c r="AO2" s="3" t="s">
        <v>4</v>
      </c>
      <c r="AP2" s="3" t="s">
        <v>33</v>
      </c>
      <c r="AQ2" s="3" t="s">
        <v>34</v>
      </c>
      <c r="AR2" s="3" t="s">
        <v>5</v>
      </c>
      <c r="AS2" s="3" t="s">
        <v>39</v>
      </c>
    </row>
    <row r="3" spans="1:45" ht="18" thickBot="1">
      <c r="A3" s="73" t="s">
        <v>183</v>
      </c>
      <c r="B3" s="69" t="s">
        <v>145</v>
      </c>
      <c r="C3" s="9"/>
      <c r="D3" s="9"/>
      <c r="E3" s="9">
        <f>SUM(C3+D3)</f>
        <v>0</v>
      </c>
      <c r="F3" s="62"/>
      <c r="G3" s="9">
        <f>SUM(E3+F3)</f>
        <v>0</v>
      </c>
      <c r="H3" s="9" t="str">
        <f>IF(G3&gt;=120,"A+",IF(G3&gt;=105,"A",IF(G3&gt;=90,"A-",IF(G3&gt;=75,"B",IF(G3&gt;=60,"C",IF(G3&gt;=50,"D","F"))))))</f>
        <v>F</v>
      </c>
      <c r="I3" s="63"/>
      <c r="K3" s="8">
        <f t="shared" ref="K3:K52" si="0">SUM(I3+J3)</f>
        <v>0</v>
      </c>
      <c r="L3" s="9" t="str">
        <f>IF(K3&gt;=120,"A+",IF(K3&gt;=105,"A",IF(K3&gt;=90,"A-",IF(K3&gt;=75,"B",IF(K3&gt;=60,"C",IF(K3&gt;=50,"D","F"))))))</f>
        <v>F</v>
      </c>
      <c r="O3" s="8">
        <f t="shared" ref="O3" si="1">SUM(M3+N3)</f>
        <v>0</v>
      </c>
      <c r="P3" s="8" t="str">
        <f>IF(O3&gt;=80,"A+",IF(O3&gt;=70,"A",IF(O3&gt;=60,"A-",IF(O3&gt;=50,"B",IF(O3&gt;=40,"C",IF(O3&gt;=33,"D","F"))))))</f>
        <v>F</v>
      </c>
      <c r="Q3" s="14">
        <v>17</v>
      </c>
      <c r="R3" s="15">
        <f>IF(Q3&gt;=15,25,IF(Q3&gt;=12,22,IF(Q3&gt;=10,20,IF(Q3&gt;=1,15,0))))</f>
        <v>25</v>
      </c>
      <c r="S3" s="9">
        <f>+Q3+R3</f>
        <v>42</v>
      </c>
      <c r="T3" s="8" t="str">
        <f>IF(S3&gt;=40,"A+",IF(S3&gt;=35,"A",IF(S3&gt;=30,"A-",IF(S3&gt;=25,"B",IF(S3&gt;=20,"C",IF(S3&gt;=17,"D","F"))))))</f>
        <v>A+</v>
      </c>
      <c r="U3" s="9"/>
      <c r="V3" s="9"/>
      <c r="W3" s="9">
        <f t="shared" ref="W3:W52" si="2">SUM(U3+V3)</f>
        <v>0</v>
      </c>
      <c r="X3" s="8" t="str">
        <f>IF(W3&gt;=80,"A+",IF(W3&gt;=70,"A",IF(W3&gt;=60,"A-",IF(W3&gt;=50,"B",IF(W3&gt;=40,"C",IF(W3&gt;=33,"D","F"))))))</f>
        <v>F</v>
      </c>
      <c r="AA3" s="8">
        <f t="shared" ref="AA3" si="3">SUM(Y3+Z3)</f>
        <v>0</v>
      </c>
      <c r="AB3" s="8" t="str">
        <f>IF(AA3&gt;=80,"A+",IF(AA3&gt;=70,"A",IF(AA3&gt;=60,"A-",IF(AA3&gt;=50,"B",IF(AA3&gt;=40,"C",IF(AA3&gt;=33,"D","F"))))))</f>
        <v>F</v>
      </c>
      <c r="AE3" s="8">
        <f>SUM(AC3+AD3)</f>
        <v>0</v>
      </c>
      <c r="AF3" s="8" t="str">
        <f>IF(AE3&gt;=80,"A+",IF(AE3&gt;=70,"A",IF(AE3&gt;=60,"A-",IF(AE3&gt;=50,"B",IF(AE3&gt;=40,"C",IF(AE3&gt;=33,"D","F"))))))</f>
        <v>F</v>
      </c>
      <c r="AG3" s="9"/>
      <c r="AH3" s="8" t="str">
        <f>IF(AG3&gt;=40,"A+",IF(AG3&gt;=35,"A",IF(AG3&gt;=30,"A-",IF(AG3&gt;=25,"B",IF(AG3&gt;=20,"C",IF(AG3&gt;=17,"D","F"))))))</f>
        <v>F</v>
      </c>
      <c r="AI3" s="10">
        <f>SUM(G3+K3+O3+S3+W3+AA3+AE3+AG3)</f>
        <v>42</v>
      </c>
      <c r="AJ3" s="11">
        <f>IF(OR(G3&lt;50,K3&lt;50,O3&lt;33,S3&lt;17,W3&lt;33,AA3&lt;33,AE3&lt;33),0,(AM3+AN3+AO3+AP3+AQ3+AR3+AS3))</f>
        <v>0</v>
      </c>
      <c r="AK3" s="11" t="str">
        <f>IF(AJ3=0,"Fail",(AJ3/7))</f>
        <v>Fail</v>
      </c>
      <c r="AL3" s="42">
        <f t="shared" ref="AL3:AL19" si="4">COUNTIF(A3:AH3,"F")</f>
        <v>7</v>
      </c>
      <c r="AM3" s="8">
        <f>IF(G3&gt;=120,5,IF(G3&gt;=105,4,IF(G3&gt;=90,3.5,IF(G3&gt;=75,3,IF(G3&gt;=60,2,IF(G3&gt;=50,1,0))))))</f>
        <v>0</v>
      </c>
      <c r="AN3" s="8">
        <f>IF(K3&gt;=120,5,IF(K3&gt;=105,4,IF(K3&gt;=90,3.5,IF(K3&gt;=75,3,IF(K3&gt;=60,2,IF(K3&gt;=50,1,0))))))</f>
        <v>0</v>
      </c>
      <c r="AO3" s="8">
        <f>IF(O3&gt;=80,5,IF(O3&gt;=70,4,IF(O3&gt;=60,3.5,IF(O3&gt;=50,3,IF(O3&gt;=40,2,IF(O3&gt;=33,1,0))))))</f>
        <v>0</v>
      </c>
      <c r="AP3" s="8">
        <f>IF(S3&gt;=40,5,IF(S3&gt;=35,4,IF(S3&gt;=30,3.5,IF(S3&gt;=25,3,IF(S3&gt;=20,2,IF(S3&gt;=17,1,0))))))</f>
        <v>5</v>
      </c>
      <c r="AQ3" s="8">
        <f>IF(W3&gt;=80,5,IF(W3&gt;=70,4,IF(W3&gt;=60,3.5,IF(W3&gt;=50,3,IF(W3&gt;=40,2,IF(W3&gt;=33,1,0))))))</f>
        <v>0</v>
      </c>
      <c r="AR3" s="8">
        <f>IF(AA3&gt;=80,5,IF(AA3&gt;=70,4,IF(AA3&gt;=60,3.5,IF(AA3&gt;=50,3,IF(AA3&gt;=40,2,IF(AA3&gt;=33,1,0))))))</f>
        <v>0</v>
      </c>
      <c r="AS3" s="8">
        <f>IF(AE3&gt;=80,5,IF(AE3&gt;=70,4,IF(AE3&gt;=60,3.5,IF(AE3&gt;=50,3,IF(AE3&gt;=40,2,IF(AE3&gt;=33,1,0))))))</f>
        <v>0</v>
      </c>
    </row>
    <row r="4" spans="1:45" ht="18" thickBot="1">
      <c r="A4" s="74">
        <v>1</v>
      </c>
      <c r="B4" s="70" t="s">
        <v>138</v>
      </c>
      <c r="C4" s="76">
        <v>60</v>
      </c>
      <c r="D4" s="76">
        <v>26</v>
      </c>
      <c r="E4" s="9">
        <f>SUM(C4+D4)</f>
        <v>86</v>
      </c>
      <c r="F4" s="62">
        <v>43</v>
      </c>
      <c r="G4" s="9">
        <f t="shared" ref="G4:G47" si="5">SUM(E4+F4)</f>
        <v>129</v>
      </c>
      <c r="H4" s="9" t="str">
        <f t="shared" ref="H4:H47" si="6">IF(G4&gt;=120,"A+",IF(G4&gt;=105,"A",IF(G4&gt;=90,"A-",IF(G4&gt;=75,"B",IF(G4&gt;=60,"C",IF(G4&gt;=50,"D","F"))))))</f>
        <v>A+</v>
      </c>
      <c r="I4" s="76">
        <v>82</v>
      </c>
      <c r="J4" s="76">
        <v>40</v>
      </c>
      <c r="K4" s="8">
        <f t="shared" si="0"/>
        <v>122</v>
      </c>
      <c r="L4" s="9" t="str">
        <f t="shared" ref="L4:L47" si="7">IF(K4&gt;=120,"A+",IF(K4&gt;=105,"A",IF(K4&gt;=90,"A-",IF(K4&gt;=75,"B",IF(K4&gt;=60,"C",IF(K4&gt;=50,"D","F"))))))</f>
        <v>A+</v>
      </c>
      <c r="M4" s="76">
        <v>70</v>
      </c>
      <c r="N4" s="76">
        <v>25</v>
      </c>
      <c r="O4" s="8">
        <f t="shared" ref="O4:O47" si="8">SUM(M4+N4)</f>
        <v>95</v>
      </c>
      <c r="P4" s="8" t="str">
        <f t="shared" ref="P4:P47" si="9">IF(O4&gt;=80,"A+",IF(O4&gt;=70,"A",IF(O4&gt;=60,"A-",IF(O4&gt;=50,"B",IF(O4&gt;=40,"C",IF(O4&gt;=33,"D","F"))))))</f>
        <v>A+</v>
      </c>
      <c r="Q4" s="76">
        <v>20</v>
      </c>
      <c r="R4" s="76">
        <v>20</v>
      </c>
      <c r="S4" s="9">
        <f t="shared" ref="S4:S47" si="10">+Q4+R4</f>
        <v>40</v>
      </c>
      <c r="T4" s="8" t="str">
        <f t="shared" ref="T4:T47" si="11">IF(S4&gt;=40,"A+",IF(S4&gt;=35,"A",IF(S4&gt;=30,"A-",IF(S4&gt;=25,"B",IF(S4&gt;=20,"C",IF(S4&gt;=17,"D","F"))))))</f>
        <v>A+</v>
      </c>
      <c r="U4" s="78">
        <v>57</v>
      </c>
      <c r="V4" s="78">
        <v>18</v>
      </c>
      <c r="W4" s="9">
        <f t="shared" si="2"/>
        <v>75</v>
      </c>
      <c r="X4" s="8" t="str">
        <f t="shared" ref="X4:X52" si="12">IF(W4&gt;=80,"A+",IF(W4&gt;=70,"A",IF(W4&gt;=60,"A-",IF(W4&gt;=50,"B",IF(W4&gt;=40,"C",IF(W4&gt;=33,"D","F"))))))</f>
        <v>A</v>
      </c>
      <c r="Y4" s="76">
        <v>66</v>
      </c>
      <c r="Z4" s="76">
        <v>28</v>
      </c>
      <c r="AA4" s="8">
        <f t="shared" ref="AA4:AA47" si="13">SUM(Y4+Z4)</f>
        <v>94</v>
      </c>
      <c r="AB4" s="8" t="str">
        <f t="shared" ref="AB4:AB47" si="14">IF(AA4&gt;=80,"A+",IF(AA4&gt;=70,"A",IF(AA4&gt;=60,"A-",IF(AA4&gt;=50,"B",IF(AA4&gt;=40,"C",IF(AA4&gt;=33,"D","F"))))))</f>
        <v>A+</v>
      </c>
      <c r="AC4" s="9">
        <v>60</v>
      </c>
      <c r="AD4" s="9">
        <v>28</v>
      </c>
      <c r="AE4" s="8">
        <f t="shared" ref="AE4:AE47" si="15">SUM(AC4+AD4)</f>
        <v>88</v>
      </c>
      <c r="AF4" s="8" t="str">
        <f t="shared" ref="AF4:AF47" si="16">IF(AE4&gt;=80,"A+",IF(AE4&gt;=70,"A",IF(AE4&gt;=60,"A-",IF(AE4&gt;=50,"B",IF(AE4&gt;=40,"C",IF(AE4&gt;=33,"D","F"))))))</f>
        <v>A+</v>
      </c>
      <c r="AG4" s="77">
        <v>44</v>
      </c>
      <c r="AH4" s="8" t="str">
        <f t="shared" ref="AH4:AH47" si="17">IF(AG4&gt;=40,"A+",IF(AG4&gt;=35,"A",IF(AG4&gt;=30,"A-",IF(AG4&gt;=25,"B",IF(AG4&gt;=20,"C",IF(AG4&gt;=17,"D","F"))))))</f>
        <v>A+</v>
      </c>
      <c r="AI4" s="10">
        <f t="shared" ref="AI4:AI19" si="18">SUM(G4+K4+O4+S4+W4+AA4+AE4+AG4)</f>
        <v>687</v>
      </c>
      <c r="AJ4" s="11">
        <f t="shared" ref="AJ4:AJ19" si="19">IF(OR(G4&lt;50,K4&lt;50,O4&lt;33,S4&lt;17,W4&lt;33,AA4&lt;33,AE4&lt;33),0,(AM4+AN4+AO4+AP4+AQ4+AR4+AS4))</f>
        <v>34</v>
      </c>
      <c r="AK4" s="11">
        <f t="shared" ref="AK4:AK19" si="20">IF(AJ4=0,"Fail",(AJ4/7))</f>
        <v>4.8571428571428568</v>
      </c>
      <c r="AL4" s="42">
        <f t="shared" si="4"/>
        <v>0</v>
      </c>
      <c r="AM4" s="8">
        <f t="shared" ref="AM4:AM19" si="21">IF(G4&gt;=120,5,IF(G4&gt;=105,4,IF(G4&gt;=90,3.5,IF(G4&gt;=75,3,IF(G4&gt;=60,2,IF(G4&gt;=50,1,0))))))</f>
        <v>5</v>
      </c>
      <c r="AN4" s="8">
        <f t="shared" ref="AN4:AN19" si="22">IF(K4&gt;=120,5,IF(K4&gt;=105,4,IF(K4&gt;=90,3.5,IF(K4&gt;=75,3,IF(K4&gt;=60,2,IF(K4&gt;=50,1,0))))))</f>
        <v>5</v>
      </c>
      <c r="AO4" s="8">
        <f t="shared" ref="AO4:AO19" si="23">IF(O4&gt;=80,5,IF(O4&gt;=70,4,IF(O4&gt;=60,3.5,IF(O4&gt;=50,3,IF(O4&gt;=40,2,IF(O4&gt;=33,1,0))))))</f>
        <v>5</v>
      </c>
      <c r="AP4" s="8">
        <f t="shared" ref="AP4:AP19" si="24">IF(S4&gt;=40,5,IF(S4&gt;=35,4,IF(S4&gt;=30,3.5,IF(S4&gt;=25,3,IF(S4&gt;=20,2,IF(S4&gt;=17,1,0))))))</f>
        <v>5</v>
      </c>
      <c r="AQ4" s="8">
        <f t="shared" ref="AQ4:AQ19" si="25">IF(W4&gt;=80,5,IF(W4&gt;=70,4,IF(W4&gt;=60,3.5,IF(W4&gt;=50,3,IF(W4&gt;=40,2,IF(W4&gt;=33,1,0))))))</f>
        <v>4</v>
      </c>
      <c r="AR4" s="8">
        <f t="shared" ref="AR4:AR19" si="26">IF(AA4&gt;=80,5,IF(AA4&gt;=70,4,IF(AA4&gt;=60,3.5,IF(AA4&gt;=50,3,IF(AA4&gt;=40,2,IF(AA4&gt;=33,1,0))))))</f>
        <v>5</v>
      </c>
      <c r="AS4" s="8">
        <f t="shared" ref="AS4:AS19" si="27">IF(AE4&gt;=80,5,IF(AE4&gt;=70,4,IF(AE4&gt;=60,3.5,IF(AE4&gt;=50,3,IF(AE4&gt;=40,2,IF(AE4&gt;=33,1,0))))))</f>
        <v>5</v>
      </c>
    </row>
    <row r="5" spans="1:45" ht="18" thickBot="1">
      <c r="A5" s="74">
        <v>2</v>
      </c>
      <c r="B5" s="70" t="s">
        <v>139</v>
      </c>
      <c r="C5" s="76">
        <v>54</v>
      </c>
      <c r="D5" s="76">
        <v>27</v>
      </c>
      <c r="E5" s="9">
        <f t="shared" ref="E5:E52" si="28">SUM(C5+D5)</f>
        <v>81</v>
      </c>
      <c r="F5" s="62">
        <v>38</v>
      </c>
      <c r="G5" s="9">
        <f t="shared" si="5"/>
        <v>119</v>
      </c>
      <c r="H5" s="9" t="str">
        <f t="shared" si="6"/>
        <v>A</v>
      </c>
      <c r="I5" s="76">
        <v>63</v>
      </c>
      <c r="J5" s="76">
        <v>32</v>
      </c>
      <c r="K5" s="8">
        <f t="shared" si="0"/>
        <v>95</v>
      </c>
      <c r="L5" s="9" t="str">
        <f t="shared" si="7"/>
        <v>A-</v>
      </c>
      <c r="M5" s="76">
        <v>63</v>
      </c>
      <c r="N5" s="76">
        <v>24</v>
      </c>
      <c r="O5" s="8">
        <f t="shared" si="8"/>
        <v>87</v>
      </c>
      <c r="P5" s="8" t="str">
        <f t="shared" si="9"/>
        <v>A+</v>
      </c>
      <c r="Q5" s="76">
        <v>20</v>
      </c>
      <c r="R5" s="76">
        <v>20</v>
      </c>
      <c r="S5" s="9">
        <f t="shared" si="10"/>
        <v>40</v>
      </c>
      <c r="T5" s="8" t="str">
        <f t="shared" si="11"/>
        <v>A+</v>
      </c>
      <c r="U5" s="78">
        <v>54</v>
      </c>
      <c r="V5" s="78">
        <v>23</v>
      </c>
      <c r="W5" s="9">
        <f t="shared" si="2"/>
        <v>77</v>
      </c>
      <c r="X5" s="8" t="str">
        <f t="shared" si="12"/>
        <v>A</v>
      </c>
      <c r="Y5" s="76">
        <v>61</v>
      </c>
      <c r="Z5" s="76">
        <v>27</v>
      </c>
      <c r="AA5" s="8">
        <f t="shared" si="13"/>
        <v>88</v>
      </c>
      <c r="AB5" s="8" t="str">
        <f t="shared" si="14"/>
        <v>A+</v>
      </c>
      <c r="AC5" s="9">
        <v>57</v>
      </c>
      <c r="AD5" s="9">
        <v>26</v>
      </c>
      <c r="AE5" s="8">
        <f t="shared" si="15"/>
        <v>83</v>
      </c>
      <c r="AF5" s="8" t="str">
        <f t="shared" si="16"/>
        <v>A+</v>
      </c>
      <c r="AG5" s="77">
        <v>35</v>
      </c>
      <c r="AH5" s="8" t="str">
        <f t="shared" si="17"/>
        <v>A</v>
      </c>
      <c r="AI5" s="10">
        <f t="shared" si="18"/>
        <v>624</v>
      </c>
      <c r="AJ5" s="11">
        <f t="shared" si="19"/>
        <v>31.5</v>
      </c>
      <c r="AK5" s="11">
        <f t="shared" si="20"/>
        <v>4.5</v>
      </c>
      <c r="AL5" s="42">
        <f t="shared" si="4"/>
        <v>0</v>
      </c>
      <c r="AM5" s="8">
        <f t="shared" si="21"/>
        <v>4</v>
      </c>
      <c r="AN5" s="8">
        <f t="shared" si="22"/>
        <v>3.5</v>
      </c>
      <c r="AO5" s="8">
        <f t="shared" si="23"/>
        <v>5</v>
      </c>
      <c r="AP5" s="8">
        <f t="shared" si="24"/>
        <v>5</v>
      </c>
      <c r="AQ5" s="8">
        <f t="shared" si="25"/>
        <v>4</v>
      </c>
      <c r="AR5" s="8">
        <f t="shared" si="26"/>
        <v>5</v>
      </c>
      <c r="AS5" s="8">
        <f t="shared" si="27"/>
        <v>5</v>
      </c>
    </row>
    <row r="6" spans="1:45" ht="18" thickBot="1">
      <c r="A6" s="74">
        <v>3</v>
      </c>
      <c r="B6" s="70" t="s">
        <v>139</v>
      </c>
      <c r="C6" s="76">
        <v>57</v>
      </c>
      <c r="D6" s="76">
        <v>27</v>
      </c>
      <c r="E6" s="9">
        <f t="shared" si="28"/>
        <v>84</v>
      </c>
      <c r="F6" s="62">
        <v>32</v>
      </c>
      <c r="G6" s="9">
        <f t="shared" si="5"/>
        <v>116</v>
      </c>
      <c r="H6" s="9" t="str">
        <f t="shared" si="6"/>
        <v>A</v>
      </c>
      <c r="I6" s="76">
        <v>51</v>
      </c>
      <c r="J6" s="76">
        <v>18</v>
      </c>
      <c r="K6" s="8">
        <f t="shared" si="0"/>
        <v>69</v>
      </c>
      <c r="L6" s="9" t="str">
        <f t="shared" si="7"/>
        <v>C</v>
      </c>
      <c r="M6" s="76">
        <v>60</v>
      </c>
      <c r="N6" s="76">
        <v>20</v>
      </c>
      <c r="O6" s="8">
        <f t="shared" si="8"/>
        <v>80</v>
      </c>
      <c r="P6" s="8" t="str">
        <f t="shared" si="9"/>
        <v>A+</v>
      </c>
      <c r="Q6" s="76">
        <v>18</v>
      </c>
      <c r="R6" s="76">
        <v>20</v>
      </c>
      <c r="S6" s="9">
        <f t="shared" si="10"/>
        <v>38</v>
      </c>
      <c r="T6" s="8" t="str">
        <f t="shared" si="11"/>
        <v>A</v>
      </c>
      <c r="U6" s="78">
        <v>50</v>
      </c>
      <c r="V6" s="78">
        <v>21</v>
      </c>
      <c r="W6" s="9">
        <f t="shared" si="2"/>
        <v>71</v>
      </c>
      <c r="X6" s="8" t="str">
        <f t="shared" si="12"/>
        <v>A</v>
      </c>
      <c r="Y6" s="76">
        <v>60</v>
      </c>
      <c r="Z6" s="76">
        <v>24</v>
      </c>
      <c r="AA6" s="8">
        <f t="shared" si="13"/>
        <v>84</v>
      </c>
      <c r="AB6" s="8" t="str">
        <f t="shared" si="14"/>
        <v>A+</v>
      </c>
      <c r="AC6" s="9">
        <v>47</v>
      </c>
      <c r="AD6" s="9">
        <v>22</v>
      </c>
      <c r="AE6" s="8">
        <f t="shared" si="15"/>
        <v>69</v>
      </c>
      <c r="AF6" s="8" t="str">
        <f t="shared" si="16"/>
        <v>A-</v>
      </c>
      <c r="AG6" s="9">
        <v>40</v>
      </c>
      <c r="AH6" s="8" t="str">
        <f t="shared" si="17"/>
        <v>A+</v>
      </c>
      <c r="AI6" s="10">
        <f t="shared" si="18"/>
        <v>567</v>
      </c>
      <c r="AJ6" s="11">
        <f t="shared" si="19"/>
        <v>27.5</v>
      </c>
      <c r="AK6" s="11">
        <f t="shared" si="20"/>
        <v>3.9285714285714284</v>
      </c>
      <c r="AL6" s="42">
        <f t="shared" si="4"/>
        <v>0</v>
      </c>
      <c r="AM6" s="8">
        <f t="shared" si="21"/>
        <v>4</v>
      </c>
      <c r="AN6" s="8">
        <f t="shared" si="22"/>
        <v>2</v>
      </c>
      <c r="AO6" s="8">
        <f t="shared" si="23"/>
        <v>5</v>
      </c>
      <c r="AP6" s="8">
        <f t="shared" si="24"/>
        <v>4</v>
      </c>
      <c r="AQ6" s="8">
        <f t="shared" si="25"/>
        <v>4</v>
      </c>
      <c r="AR6" s="8">
        <f t="shared" si="26"/>
        <v>5</v>
      </c>
      <c r="AS6" s="8">
        <f t="shared" si="27"/>
        <v>3.5</v>
      </c>
    </row>
    <row r="7" spans="1:45" ht="18" thickBot="1">
      <c r="A7" s="74">
        <v>4</v>
      </c>
      <c r="B7" s="70" t="s">
        <v>140</v>
      </c>
      <c r="C7" s="76">
        <v>57</v>
      </c>
      <c r="D7" s="76">
        <v>25</v>
      </c>
      <c r="E7" s="9">
        <f t="shared" si="28"/>
        <v>82</v>
      </c>
      <c r="F7" s="62">
        <v>41</v>
      </c>
      <c r="G7" s="9">
        <f t="shared" si="5"/>
        <v>123</v>
      </c>
      <c r="H7" s="9" t="str">
        <f t="shared" si="6"/>
        <v>A+</v>
      </c>
      <c r="I7" s="76">
        <v>51</v>
      </c>
      <c r="J7" s="76">
        <v>17</v>
      </c>
      <c r="K7" s="8">
        <f t="shared" si="0"/>
        <v>68</v>
      </c>
      <c r="L7" s="9" t="str">
        <f t="shared" si="7"/>
        <v>C</v>
      </c>
      <c r="M7" s="76">
        <v>52</v>
      </c>
      <c r="N7" s="76">
        <v>12</v>
      </c>
      <c r="O7" s="8">
        <f t="shared" si="8"/>
        <v>64</v>
      </c>
      <c r="P7" s="8" t="str">
        <f t="shared" si="9"/>
        <v>A-</v>
      </c>
      <c r="Q7" s="76">
        <v>20</v>
      </c>
      <c r="R7" s="76">
        <v>20</v>
      </c>
      <c r="S7" s="9">
        <f t="shared" si="10"/>
        <v>40</v>
      </c>
      <c r="T7" s="8" t="str">
        <f t="shared" si="11"/>
        <v>A+</v>
      </c>
      <c r="U7" s="78">
        <v>50</v>
      </c>
      <c r="V7" s="78">
        <v>21</v>
      </c>
      <c r="W7" s="9">
        <f t="shared" si="2"/>
        <v>71</v>
      </c>
      <c r="X7" s="8" t="str">
        <f t="shared" si="12"/>
        <v>A</v>
      </c>
      <c r="Y7" s="76">
        <v>63</v>
      </c>
      <c r="Z7" s="76">
        <v>27</v>
      </c>
      <c r="AA7" s="8">
        <f t="shared" si="13"/>
        <v>90</v>
      </c>
      <c r="AB7" s="8" t="str">
        <f t="shared" si="14"/>
        <v>A+</v>
      </c>
      <c r="AC7" s="9">
        <v>49</v>
      </c>
      <c r="AD7" s="9">
        <v>23</v>
      </c>
      <c r="AE7" s="8">
        <f t="shared" si="15"/>
        <v>72</v>
      </c>
      <c r="AF7" s="8" t="str">
        <f t="shared" si="16"/>
        <v>A</v>
      </c>
      <c r="AG7" s="9">
        <v>30</v>
      </c>
      <c r="AH7" s="8" t="str">
        <f t="shared" si="17"/>
        <v>A-</v>
      </c>
      <c r="AI7" s="10">
        <f t="shared" si="18"/>
        <v>558</v>
      </c>
      <c r="AJ7" s="11">
        <f t="shared" si="19"/>
        <v>28.5</v>
      </c>
      <c r="AK7" s="11">
        <f t="shared" si="20"/>
        <v>4.0714285714285712</v>
      </c>
      <c r="AL7" s="42">
        <f t="shared" si="4"/>
        <v>0</v>
      </c>
      <c r="AM7" s="8">
        <f t="shared" si="21"/>
        <v>5</v>
      </c>
      <c r="AN7" s="8">
        <f t="shared" si="22"/>
        <v>2</v>
      </c>
      <c r="AO7" s="8">
        <f t="shared" si="23"/>
        <v>3.5</v>
      </c>
      <c r="AP7" s="8">
        <f t="shared" si="24"/>
        <v>5</v>
      </c>
      <c r="AQ7" s="8">
        <f t="shared" si="25"/>
        <v>4</v>
      </c>
      <c r="AR7" s="8">
        <f t="shared" si="26"/>
        <v>5</v>
      </c>
      <c r="AS7" s="8">
        <f t="shared" si="27"/>
        <v>4</v>
      </c>
    </row>
    <row r="8" spans="1:45" ht="18" thickBot="1">
      <c r="A8" s="74">
        <v>5</v>
      </c>
      <c r="B8" s="70" t="s">
        <v>141</v>
      </c>
      <c r="C8" s="76">
        <v>47</v>
      </c>
      <c r="D8" s="76">
        <v>29</v>
      </c>
      <c r="E8" s="9">
        <f t="shared" si="28"/>
        <v>76</v>
      </c>
      <c r="F8" s="62">
        <v>31</v>
      </c>
      <c r="G8" s="9">
        <f t="shared" si="5"/>
        <v>107</v>
      </c>
      <c r="H8" s="9" t="str">
        <f t="shared" si="6"/>
        <v>A</v>
      </c>
      <c r="I8" s="76">
        <v>43</v>
      </c>
      <c r="J8" s="76">
        <v>23</v>
      </c>
      <c r="K8" s="8">
        <f t="shared" si="0"/>
        <v>66</v>
      </c>
      <c r="L8" s="9" t="str">
        <f t="shared" si="7"/>
        <v>C</v>
      </c>
      <c r="M8" s="76">
        <v>38</v>
      </c>
      <c r="N8" s="76">
        <v>11</v>
      </c>
      <c r="O8" s="8">
        <f t="shared" si="8"/>
        <v>49</v>
      </c>
      <c r="P8" s="8" t="str">
        <f t="shared" si="9"/>
        <v>C</v>
      </c>
      <c r="Q8" s="76">
        <v>18</v>
      </c>
      <c r="R8" s="76">
        <v>20</v>
      </c>
      <c r="S8" s="9">
        <f t="shared" si="10"/>
        <v>38</v>
      </c>
      <c r="T8" s="8" t="str">
        <f t="shared" si="11"/>
        <v>A</v>
      </c>
      <c r="U8" s="78">
        <v>32</v>
      </c>
      <c r="V8" s="78">
        <v>20</v>
      </c>
      <c r="W8" s="9">
        <f t="shared" si="2"/>
        <v>52</v>
      </c>
      <c r="X8" s="8" t="str">
        <f t="shared" si="12"/>
        <v>B</v>
      </c>
      <c r="Y8" s="76">
        <v>49</v>
      </c>
      <c r="Z8" s="76">
        <v>21</v>
      </c>
      <c r="AA8" s="8">
        <f t="shared" si="13"/>
        <v>70</v>
      </c>
      <c r="AB8" s="8" t="str">
        <f t="shared" si="14"/>
        <v>A</v>
      </c>
      <c r="AC8" s="9">
        <v>44</v>
      </c>
      <c r="AD8" s="9">
        <v>19</v>
      </c>
      <c r="AE8" s="8">
        <f t="shared" si="15"/>
        <v>63</v>
      </c>
      <c r="AF8" s="8" t="str">
        <f t="shared" si="16"/>
        <v>A-</v>
      </c>
      <c r="AG8" s="9">
        <v>31</v>
      </c>
      <c r="AH8" s="8" t="str">
        <f t="shared" si="17"/>
        <v>A-</v>
      </c>
      <c r="AI8" s="10">
        <f t="shared" si="18"/>
        <v>476</v>
      </c>
      <c r="AJ8" s="11">
        <f t="shared" si="19"/>
        <v>22.5</v>
      </c>
      <c r="AK8" s="11">
        <f t="shared" si="20"/>
        <v>3.2142857142857144</v>
      </c>
      <c r="AL8" s="42">
        <f t="shared" si="4"/>
        <v>0</v>
      </c>
      <c r="AM8" s="8">
        <f t="shared" si="21"/>
        <v>4</v>
      </c>
      <c r="AN8" s="8">
        <f t="shared" si="22"/>
        <v>2</v>
      </c>
      <c r="AO8" s="8">
        <f t="shared" si="23"/>
        <v>2</v>
      </c>
      <c r="AP8" s="8">
        <f t="shared" si="24"/>
        <v>4</v>
      </c>
      <c r="AQ8" s="8">
        <f t="shared" si="25"/>
        <v>3</v>
      </c>
      <c r="AR8" s="8">
        <f t="shared" si="26"/>
        <v>4</v>
      </c>
      <c r="AS8" s="8">
        <f t="shared" si="27"/>
        <v>3.5</v>
      </c>
    </row>
    <row r="9" spans="1:45" ht="17.25" thickBot="1">
      <c r="A9" s="74">
        <v>6</v>
      </c>
      <c r="B9" s="71" t="s">
        <v>146</v>
      </c>
      <c r="C9" s="76">
        <v>40</v>
      </c>
      <c r="D9" s="76">
        <v>26</v>
      </c>
      <c r="E9" s="9">
        <f t="shared" si="28"/>
        <v>66</v>
      </c>
      <c r="F9" s="62">
        <v>32</v>
      </c>
      <c r="G9" s="9">
        <f t="shared" si="5"/>
        <v>98</v>
      </c>
      <c r="H9" s="9" t="str">
        <f t="shared" si="6"/>
        <v>A-</v>
      </c>
      <c r="I9" s="76">
        <v>60</v>
      </c>
      <c r="J9" s="76">
        <v>28</v>
      </c>
      <c r="K9" s="8">
        <f t="shared" si="0"/>
        <v>88</v>
      </c>
      <c r="L9" s="9" t="str">
        <f t="shared" si="7"/>
        <v>B</v>
      </c>
      <c r="M9" s="76">
        <v>52</v>
      </c>
      <c r="N9" s="76">
        <v>18</v>
      </c>
      <c r="O9" s="8">
        <f t="shared" si="8"/>
        <v>70</v>
      </c>
      <c r="P9" s="8" t="str">
        <f t="shared" si="9"/>
        <v>A</v>
      </c>
      <c r="Q9" s="76">
        <v>19</v>
      </c>
      <c r="R9" s="76">
        <v>20</v>
      </c>
      <c r="S9" s="9">
        <f t="shared" si="10"/>
        <v>39</v>
      </c>
      <c r="T9" s="8" t="str">
        <f t="shared" si="11"/>
        <v>A</v>
      </c>
      <c r="U9" s="78">
        <v>40</v>
      </c>
      <c r="V9" s="78">
        <v>20</v>
      </c>
      <c r="W9" s="9">
        <f t="shared" si="2"/>
        <v>60</v>
      </c>
      <c r="X9" s="8" t="str">
        <f t="shared" si="12"/>
        <v>A-</v>
      </c>
      <c r="Y9" s="76">
        <v>59</v>
      </c>
      <c r="Z9" s="76">
        <v>24</v>
      </c>
      <c r="AA9" s="8">
        <f t="shared" si="13"/>
        <v>83</v>
      </c>
      <c r="AB9" s="8" t="str">
        <f t="shared" si="14"/>
        <v>A+</v>
      </c>
      <c r="AC9" s="9">
        <v>33</v>
      </c>
      <c r="AD9" s="9">
        <v>16</v>
      </c>
      <c r="AE9" s="8">
        <f t="shared" si="15"/>
        <v>49</v>
      </c>
      <c r="AF9" s="8" t="str">
        <f t="shared" si="16"/>
        <v>C</v>
      </c>
      <c r="AG9" s="9">
        <v>28</v>
      </c>
      <c r="AH9" s="8" t="str">
        <f t="shared" si="17"/>
        <v>B</v>
      </c>
      <c r="AI9" s="10">
        <f t="shared" si="18"/>
        <v>515</v>
      </c>
      <c r="AJ9" s="11">
        <f t="shared" si="19"/>
        <v>25</v>
      </c>
      <c r="AK9" s="11">
        <f t="shared" si="20"/>
        <v>3.5714285714285716</v>
      </c>
      <c r="AL9" s="42">
        <f t="shared" si="4"/>
        <v>0</v>
      </c>
      <c r="AM9" s="8">
        <f t="shared" si="21"/>
        <v>3.5</v>
      </c>
      <c r="AN9" s="8">
        <f t="shared" si="22"/>
        <v>3</v>
      </c>
      <c r="AO9" s="8">
        <f t="shared" si="23"/>
        <v>4</v>
      </c>
      <c r="AP9" s="8">
        <f t="shared" si="24"/>
        <v>4</v>
      </c>
      <c r="AQ9" s="8">
        <f t="shared" si="25"/>
        <v>3.5</v>
      </c>
      <c r="AR9" s="8">
        <f t="shared" si="26"/>
        <v>5</v>
      </c>
      <c r="AS9" s="8">
        <f t="shared" si="27"/>
        <v>2</v>
      </c>
    </row>
    <row r="10" spans="1:45" ht="17.25" thickBot="1">
      <c r="A10" s="74">
        <v>7</v>
      </c>
      <c r="B10" s="71" t="s">
        <v>147</v>
      </c>
      <c r="C10" s="76">
        <v>46</v>
      </c>
      <c r="D10" s="76">
        <v>25</v>
      </c>
      <c r="E10" s="9">
        <f t="shared" si="28"/>
        <v>71</v>
      </c>
      <c r="F10" s="62">
        <v>35</v>
      </c>
      <c r="G10" s="9">
        <f t="shared" si="5"/>
        <v>106</v>
      </c>
      <c r="H10" s="9" t="str">
        <f t="shared" si="6"/>
        <v>A</v>
      </c>
      <c r="I10" s="76">
        <v>61</v>
      </c>
      <c r="J10" s="76">
        <v>24</v>
      </c>
      <c r="K10" s="8">
        <f t="shared" si="0"/>
        <v>85</v>
      </c>
      <c r="L10" s="9" t="str">
        <f t="shared" si="7"/>
        <v>B</v>
      </c>
      <c r="M10" s="76">
        <v>63</v>
      </c>
      <c r="N10" s="76">
        <v>16</v>
      </c>
      <c r="O10" s="8">
        <f t="shared" si="8"/>
        <v>79</v>
      </c>
      <c r="P10" s="8" t="str">
        <f t="shared" si="9"/>
        <v>A</v>
      </c>
      <c r="Q10" s="76">
        <v>19</v>
      </c>
      <c r="R10" s="76">
        <v>20</v>
      </c>
      <c r="S10" s="9">
        <f t="shared" si="10"/>
        <v>39</v>
      </c>
      <c r="T10" s="8" t="str">
        <f t="shared" si="11"/>
        <v>A</v>
      </c>
      <c r="U10" s="78">
        <v>40</v>
      </c>
      <c r="V10" s="78">
        <v>15</v>
      </c>
      <c r="W10" s="9">
        <f t="shared" si="2"/>
        <v>55</v>
      </c>
      <c r="X10" s="8" t="str">
        <f t="shared" si="12"/>
        <v>B</v>
      </c>
      <c r="Y10" s="76">
        <v>49</v>
      </c>
      <c r="Z10" s="76">
        <v>21</v>
      </c>
      <c r="AA10" s="8">
        <f t="shared" si="13"/>
        <v>70</v>
      </c>
      <c r="AB10" s="8" t="str">
        <f t="shared" si="14"/>
        <v>A</v>
      </c>
      <c r="AC10" s="9">
        <v>41</v>
      </c>
      <c r="AD10" s="9">
        <v>20</v>
      </c>
      <c r="AE10" s="8">
        <f t="shared" si="15"/>
        <v>61</v>
      </c>
      <c r="AF10" s="8" t="str">
        <f t="shared" si="16"/>
        <v>A-</v>
      </c>
      <c r="AG10" s="9">
        <v>26</v>
      </c>
      <c r="AH10" s="8" t="str">
        <f t="shared" si="17"/>
        <v>B</v>
      </c>
      <c r="AI10" s="10">
        <f t="shared" si="18"/>
        <v>521</v>
      </c>
      <c r="AJ10" s="11">
        <f t="shared" si="19"/>
        <v>25.5</v>
      </c>
      <c r="AK10" s="11">
        <f t="shared" si="20"/>
        <v>3.6428571428571428</v>
      </c>
      <c r="AL10" s="42">
        <f t="shared" si="4"/>
        <v>0</v>
      </c>
      <c r="AM10" s="8">
        <f t="shared" si="21"/>
        <v>4</v>
      </c>
      <c r="AN10" s="8">
        <f t="shared" si="22"/>
        <v>3</v>
      </c>
      <c r="AO10" s="8">
        <f t="shared" si="23"/>
        <v>4</v>
      </c>
      <c r="AP10" s="8">
        <f t="shared" si="24"/>
        <v>4</v>
      </c>
      <c r="AQ10" s="8">
        <f t="shared" si="25"/>
        <v>3</v>
      </c>
      <c r="AR10" s="8">
        <f t="shared" si="26"/>
        <v>4</v>
      </c>
      <c r="AS10" s="8">
        <f t="shared" si="27"/>
        <v>3.5</v>
      </c>
    </row>
    <row r="11" spans="1:45" ht="18" thickBot="1">
      <c r="A11" s="74">
        <v>8</v>
      </c>
      <c r="B11" s="70" t="s">
        <v>142</v>
      </c>
      <c r="C11" s="76">
        <v>43</v>
      </c>
      <c r="D11" s="76">
        <v>23</v>
      </c>
      <c r="E11" s="9">
        <f t="shared" si="28"/>
        <v>66</v>
      </c>
      <c r="F11" s="62">
        <v>34</v>
      </c>
      <c r="G11" s="9">
        <f t="shared" si="5"/>
        <v>100</v>
      </c>
      <c r="H11" s="9" t="str">
        <f t="shared" si="6"/>
        <v>A-</v>
      </c>
      <c r="I11" s="76">
        <v>43</v>
      </c>
      <c r="J11" s="76">
        <v>21</v>
      </c>
      <c r="K11" s="8">
        <f t="shared" si="0"/>
        <v>64</v>
      </c>
      <c r="L11" s="9" t="str">
        <f t="shared" si="7"/>
        <v>C</v>
      </c>
      <c r="M11" s="76">
        <v>49</v>
      </c>
      <c r="N11" s="76">
        <v>14</v>
      </c>
      <c r="O11" s="8">
        <f t="shared" si="8"/>
        <v>63</v>
      </c>
      <c r="P11" s="8" t="str">
        <f t="shared" si="9"/>
        <v>A-</v>
      </c>
      <c r="Q11" s="76">
        <v>17</v>
      </c>
      <c r="R11" s="76">
        <v>20</v>
      </c>
      <c r="S11" s="9">
        <f t="shared" si="10"/>
        <v>37</v>
      </c>
      <c r="T11" s="8" t="str">
        <f t="shared" si="11"/>
        <v>A</v>
      </c>
      <c r="U11" s="78">
        <v>48</v>
      </c>
      <c r="V11" s="78">
        <v>18</v>
      </c>
      <c r="W11" s="9">
        <f t="shared" si="2"/>
        <v>66</v>
      </c>
      <c r="X11" s="8" t="str">
        <f t="shared" si="12"/>
        <v>A-</v>
      </c>
      <c r="Y11" s="76">
        <v>58</v>
      </c>
      <c r="Z11" s="76">
        <v>25</v>
      </c>
      <c r="AA11" s="8">
        <f t="shared" si="13"/>
        <v>83</v>
      </c>
      <c r="AB11" s="8" t="str">
        <f t="shared" si="14"/>
        <v>A+</v>
      </c>
      <c r="AC11" s="9">
        <v>48</v>
      </c>
      <c r="AD11" s="9">
        <v>196</v>
      </c>
      <c r="AE11" s="8">
        <f t="shared" si="15"/>
        <v>244</v>
      </c>
      <c r="AF11" s="8" t="str">
        <f t="shared" si="16"/>
        <v>A+</v>
      </c>
      <c r="AG11" s="9">
        <v>38</v>
      </c>
      <c r="AH11" s="8" t="str">
        <f t="shared" si="17"/>
        <v>A</v>
      </c>
      <c r="AI11" s="10">
        <f t="shared" si="18"/>
        <v>695</v>
      </c>
      <c r="AJ11" s="11">
        <f t="shared" si="19"/>
        <v>26.5</v>
      </c>
      <c r="AK11" s="11">
        <f t="shared" si="20"/>
        <v>3.7857142857142856</v>
      </c>
      <c r="AL11" s="42">
        <f t="shared" si="4"/>
        <v>0</v>
      </c>
      <c r="AM11" s="8">
        <f t="shared" si="21"/>
        <v>3.5</v>
      </c>
      <c r="AN11" s="8">
        <f t="shared" si="22"/>
        <v>2</v>
      </c>
      <c r="AO11" s="8">
        <f t="shared" si="23"/>
        <v>3.5</v>
      </c>
      <c r="AP11" s="8">
        <f t="shared" si="24"/>
        <v>4</v>
      </c>
      <c r="AQ11" s="8">
        <f t="shared" si="25"/>
        <v>3.5</v>
      </c>
      <c r="AR11" s="8">
        <f t="shared" si="26"/>
        <v>5</v>
      </c>
      <c r="AS11" s="8">
        <f t="shared" si="27"/>
        <v>5</v>
      </c>
    </row>
    <row r="12" spans="1:45" ht="18" thickBot="1">
      <c r="A12" s="74">
        <v>9</v>
      </c>
      <c r="B12" s="70" t="s">
        <v>143</v>
      </c>
      <c r="C12" s="76">
        <v>42</v>
      </c>
      <c r="D12" s="76">
        <v>17</v>
      </c>
      <c r="E12" s="9">
        <f t="shared" si="28"/>
        <v>59</v>
      </c>
      <c r="F12" s="62">
        <v>31</v>
      </c>
      <c r="G12" s="9">
        <f t="shared" si="5"/>
        <v>90</v>
      </c>
      <c r="H12" s="9" t="str">
        <f t="shared" si="6"/>
        <v>A-</v>
      </c>
      <c r="I12" s="76">
        <v>26</v>
      </c>
      <c r="J12" s="76">
        <v>9</v>
      </c>
      <c r="K12" s="8">
        <f t="shared" si="0"/>
        <v>35</v>
      </c>
      <c r="L12" s="9" t="str">
        <f t="shared" si="7"/>
        <v>F</v>
      </c>
      <c r="M12" s="76">
        <v>21</v>
      </c>
      <c r="N12" s="76">
        <v>12</v>
      </c>
      <c r="O12" s="8">
        <f t="shared" si="8"/>
        <v>33</v>
      </c>
      <c r="P12" s="8" t="str">
        <f t="shared" si="9"/>
        <v>D</v>
      </c>
      <c r="Q12" s="76">
        <v>16</v>
      </c>
      <c r="R12" s="76">
        <v>20</v>
      </c>
      <c r="S12" s="9">
        <f t="shared" si="10"/>
        <v>36</v>
      </c>
      <c r="T12" s="8" t="str">
        <f t="shared" si="11"/>
        <v>A</v>
      </c>
      <c r="U12" s="78">
        <v>40</v>
      </c>
      <c r="V12" s="78">
        <v>19</v>
      </c>
      <c r="W12" s="9">
        <f t="shared" si="2"/>
        <v>59</v>
      </c>
      <c r="X12" s="8" t="str">
        <f t="shared" si="12"/>
        <v>B</v>
      </c>
      <c r="Y12" s="76">
        <v>45</v>
      </c>
      <c r="Z12" s="76">
        <v>22</v>
      </c>
      <c r="AA12" s="8">
        <f t="shared" si="13"/>
        <v>67</v>
      </c>
      <c r="AB12" s="8" t="str">
        <f t="shared" si="14"/>
        <v>A-</v>
      </c>
      <c r="AC12" s="9">
        <v>29</v>
      </c>
      <c r="AD12" s="9">
        <v>19</v>
      </c>
      <c r="AE12" s="8">
        <f t="shared" si="15"/>
        <v>48</v>
      </c>
      <c r="AF12" s="8" t="str">
        <f t="shared" si="16"/>
        <v>C</v>
      </c>
      <c r="AG12" s="9">
        <v>32</v>
      </c>
      <c r="AH12" s="8" t="str">
        <f t="shared" si="17"/>
        <v>A-</v>
      </c>
      <c r="AI12" s="10">
        <f t="shared" si="18"/>
        <v>400</v>
      </c>
      <c r="AJ12" s="11">
        <f t="shared" si="19"/>
        <v>0</v>
      </c>
      <c r="AK12" s="11" t="str">
        <f t="shared" si="20"/>
        <v>Fail</v>
      </c>
      <c r="AL12" s="42">
        <f t="shared" si="4"/>
        <v>1</v>
      </c>
      <c r="AM12" s="8">
        <f t="shared" si="21"/>
        <v>3.5</v>
      </c>
      <c r="AN12" s="8">
        <f t="shared" si="22"/>
        <v>0</v>
      </c>
      <c r="AO12" s="8">
        <f t="shared" si="23"/>
        <v>1</v>
      </c>
      <c r="AP12" s="8">
        <f t="shared" si="24"/>
        <v>4</v>
      </c>
      <c r="AQ12" s="8">
        <f t="shared" si="25"/>
        <v>3</v>
      </c>
      <c r="AR12" s="8">
        <f t="shared" si="26"/>
        <v>3.5</v>
      </c>
      <c r="AS12" s="8">
        <f t="shared" si="27"/>
        <v>2</v>
      </c>
    </row>
    <row r="13" spans="1:45" ht="16.5" thickBot="1">
      <c r="A13" s="74">
        <v>10</v>
      </c>
      <c r="B13" s="75" t="s">
        <v>184</v>
      </c>
      <c r="C13" s="76">
        <v>38</v>
      </c>
      <c r="D13" s="76">
        <v>25</v>
      </c>
      <c r="E13" s="9">
        <f t="shared" si="28"/>
        <v>63</v>
      </c>
      <c r="F13" s="62">
        <v>27</v>
      </c>
      <c r="G13" s="9">
        <f t="shared" si="5"/>
        <v>90</v>
      </c>
      <c r="H13" s="9" t="str">
        <f t="shared" si="6"/>
        <v>A-</v>
      </c>
      <c r="I13" s="76">
        <v>47</v>
      </c>
      <c r="J13" s="76">
        <v>19</v>
      </c>
      <c r="K13" s="8">
        <f t="shared" si="0"/>
        <v>66</v>
      </c>
      <c r="L13" s="9" t="str">
        <f t="shared" si="7"/>
        <v>C</v>
      </c>
      <c r="M13" s="76">
        <v>52</v>
      </c>
      <c r="N13" s="76">
        <v>17</v>
      </c>
      <c r="O13" s="8">
        <f t="shared" si="8"/>
        <v>69</v>
      </c>
      <c r="P13" s="8" t="str">
        <f t="shared" si="9"/>
        <v>A-</v>
      </c>
      <c r="Q13" s="76">
        <v>17</v>
      </c>
      <c r="R13" s="76">
        <v>20</v>
      </c>
      <c r="S13" s="9">
        <f t="shared" si="10"/>
        <v>37</v>
      </c>
      <c r="T13" s="8" t="str">
        <f t="shared" si="11"/>
        <v>A</v>
      </c>
      <c r="U13" s="78">
        <v>33</v>
      </c>
      <c r="V13" s="78">
        <v>14</v>
      </c>
      <c r="W13" s="9">
        <f t="shared" si="2"/>
        <v>47</v>
      </c>
      <c r="X13" s="8" t="str">
        <f t="shared" si="12"/>
        <v>C</v>
      </c>
      <c r="Y13" s="76">
        <v>41</v>
      </c>
      <c r="Z13" s="76">
        <v>16</v>
      </c>
      <c r="AA13" s="8">
        <f t="shared" si="13"/>
        <v>57</v>
      </c>
      <c r="AB13" s="8" t="str">
        <f t="shared" si="14"/>
        <v>B</v>
      </c>
      <c r="AC13" s="9">
        <v>28</v>
      </c>
      <c r="AD13" s="9">
        <v>14</v>
      </c>
      <c r="AE13" s="8">
        <f t="shared" si="15"/>
        <v>42</v>
      </c>
      <c r="AF13" s="8" t="str">
        <f t="shared" si="16"/>
        <v>C</v>
      </c>
      <c r="AG13" s="9">
        <v>30</v>
      </c>
      <c r="AH13" s="8" t="str">
        <f t="shared" si="17"/>
        <v>A-</v>
      </c>
      <c r="AI13" s="10">
        <f t="shared" si="18"/>
        <v>438</v>
      </c>
      <c r="AJ13" s="11">
        <f t="shared" si="19"/>
        <v>20</v>
      </c>
      <c r="AK13" s="11">
        <f t="shared" si="20"/>
        <v>2.8571428571428572</v>
      </c>
      <c r="AL13" s="42">
        <f t="shared" si="4"/>
        <v>0</v>
      </c>
      <c r="AM13" s="8">
        <f t="shared" si="21"/>
        <v>3.5</v>
      </c>
      <c r="AN13" s="8">
        <f t="shared" si="22"/>
        <v>2</v>
      </c>
      <c r="AO13" s="8">
        <f t="shared" si="23"/>
        <v>3.5</v>
      </c>
      <c r="AP13" s="8">
        <f t="shared" si="24"/>
        <v>4</v>
      </c>
      <c r="AQ13" s="8">
        <f t="shared" si="25"/>
        <v>2</v>
      </c>
      <c r="AR13" s="8">
        <f t="shared" si="26"/>
        <v>3</v>
      </c>
      <c r="AS13" s="8">
        <f t="shared" si="27"/>
        <v>2</v>
      </c>
    </row>
    <row r="14" spans="1:45" ht="18" thickBot="1">
      <c r="A14" s="74">
        <v>11</v>
      </c>
      <c r="B14" s="70" t="s">
        <v>144</v>
      </c>
      <c r="C14" s="76">
        <v>42</v>
      </c>
      <c r="D14" s="76">
        <v>24</v>
      </c>
      <c r="E14" s="9">
        <f t="shared" si="28"/>
        <v>66</v>
      </c>
      <c r="F14" s="62">
        <v>30</v>
      </c>
      <c r="G14" s="9">
        <f t="shared" si="5"/>
        <v>96</v>
      </c>
      <c r="H14" s="9" t="str">
        <f t="shared" si="6"/>
        <v>A-</v>
      </c>
      <c r="I14" s="76">
        <v>47</v>
      </c>
      <c r="J14" s="76">
        <v>5</v>
      </c>
      <c r="K14" s="8">
        <f t="shared" si="0"/>
        <v>52</v>
      </c>
      <c r="L14" s="9" t="str">
        <f t="shared" si="7"/>
        <v>D</v>
      </c>
      <c r="M14" s="76">
        <v>38</v>
      </c>
      <c r="N14" s="76">
        <v>16</v>
      </c>
      <c r="O14" s="8">
        <f t="shared" si="8"/>
        <v>54</v>
      </c>
      <c r="P14" s="8" t="str">
        <f t="shared" si="9"/>
        <v>B</v>
      </c>
      <c r="Q14" s="76">
        <v>16</v>
      </c>
      <c r="R14" s="76">
        <v>20</v>
      </c>
      <c r="S14" s="9">
        <f t="shared" si="10"/>
        <v>36</v>
      </c>
      <c r="T14" s="8" t="str">
        <f t="shared" si="11"/>
        <v>A</v>
      </c>
      <c r="U14" s="78">
        <v>32</v>
      </c>
      <c r="V14" s="78">
        <v>20</v>
      </c>
      <c r="W14" s="9">
        <f t="shared" si="2"/>
        <v>52</v>
      </c>
      <c r="X14" s="8" t="str">
        <f t="shared" si="12"/>
        <v>B</v>
      </c>
      <c r="Y14" s="76">
        <v>41</v>
      </c>
      <c r="Z14" s="76">
        <v>18</v>
      </c>
      <c r="AA14" s="8">
        <f t="shared" si="13"/>
        <v>59</v>
      </c>
      <c r="AB14" s="8" t="str">
        <f t="shared" si="14"/>
        <v>B</v>
      </c>
      <c r="AC14" s="9">
        <v>29</v>
      </c>
      <c r="AD14" s="9">
        <v>21</v>
      </c>
      <c r="AE14" s="8">
        <f t="shared" si="15"/>
        <v>50</v>
      </c>
      <c r="AF14" s="8" t="str">
        <f t="shared" si="16"/>
        <v>B</v>
      </c>
      <c r="AG14" s="9">
        <v>31</v>
      </c>
      <c r="AH14" s="8" t="str">
        <f t="shared" si="17"/>
        <v>A-</v>
      </c>
      <c r="AI14" s="10">
        <f t="shared" si="18"/>
        <v>430</v>
      </c>
      <c r="AJ14" s="11">
        <f t="shared" si="19"/>
        <v>20.5</v>
      </c>
      <c r="AK14" s="11">
        <f t="shared" si="20"/>
        <v>2.9285714285714284</v>
      </c>
      <c r="AL14" s="42">
        <f t="shared" si="4"/>
        <v>0</v>
      </c>
      <c r="AM14" s="8">
        <f t="shared" si="21"/>
        <v>3.5</v>
      </c>
      <c r="AN14" s="8">
        <f t="shared" si="22"/>
        <v>1</v>
      </c>
      <c r="AO14" s="8">
        <f t="shared" si="23"/>
        <v>3</v>
      </c>
      <c r="AP14" s="8">
        <f t="shared" si="24"/>
        <v>4</v>
      </c>
      <c r="AQ14" s="8">
        <f t="shared" si="25"/>
        <v>3</v>
      </c>
      <c r="AR14" s="8">
        <f t="shared" si="26"/>
        <v>3</v>
      </c>
      <c r="AS14" s="8">
        <f t="shared" si="27"/>
        <v>3</v>
      </c>
    </row>
    <row r="15" spans="1:45" ht="18" thickBot="1">
      <c r="A15" s="74">
        <v>12</v>
      </c>
      <c r="B15" s="70" t="s">
        <v>148</v>
      </c>
      <c r="C15" s="76">
        <v>35</v>
      </c>
      <c r="D15" s="76">
        <v>20</v>
      </c>
      <c r="E15" s="9">
        <f t="shared" si="28"/>
        <v>55</v>
      </c>
      <c r="F15" s="62">
        <v>30</v>
      </c>
      <c r="G15" s="9">
        <f t="shared" si="5"/>
        <v>85</v>
      </c>
      <c r="H15" s="9" t="str">
        <f t="shared" si="6"/>
        <v>B</v>
      </c>
      <c r="I15" s="76">
        <v>39</v>
      </c>
      <c r="J15" s="76">
        <v>21</v>
      </c>
      <c r="K15" s="8">
        <f t="shared" si="0"/>
        <v>60</v>
      </c>
      <c r="L15" s="9" t="str">
        <f t="shared" si="7"/>
        <v>C</v>
      </c>
      <c r="M15" s="76">
        <v>33</v>
      </c>
      <c r="N15" s="76">
        <v>15</v>
      </c>
      <c r="O15" s="8">
        <f t="shared" si="8"/>
        <v>48</v>
      </c>
      <c r="P15" s="8" t="str">
        <f t="shared" si="9"/>
        <v>C</v>
      </c>
      <c r="Q15" s="76">
        <v>20</v>
      </c>
      <c r="R15" s="76">
        <v>20</v>
      </c>
      <c r="S15" s="9">
        <f t="shared" si="10"/>
        <v>40</v>
      </c>
      <c r="T15" s="8" t="str">
        <f t="shared" si="11"/>
        <v>A+</v>
      </c>
      <c r="U15" s="78">
        <v>37</v>
      </c>
      <c r="V15" s="78">
        <v>18</v>
      </c>
      <c r="W15" s="9">
        <f t="shared" si="2"/>
        <v>55</v>
      </c>
      <c r="X15" s="8" t="str">
        <f t="shared" si="12"/>
        <v>B</v>
      </c>
      <c r="Y15" s="76">
        <v>40</v>
      </c>
      <c r="Z15" s="76">
        <v>26</v>
      </c>
      <c r="AA15" s="8">
        <f t="shared" si="13"/>
        <v>66</v>
      </c>
      <c r="AB15" s="8" t="str">
        <f t="shared" si="14"/>
        <v>A-</v>
      </c>
      <c r="AC15" s="9">
        <v>35</v>
      </c>
      <c r="AD15" s="9">
        <v>20</v>
      </c>
      <c r="AE15" s="8">
        <f t="shared" si="15"/>
        <v>55</v>
      </c>
      <c r="AF15" s="8" t="str">
        <f t="shared" si="16"/>
        <v>B</v>
      </c>
      <c r="AG15" s="9">
        <v>29</v>
      </c>
      <c r="AH15" s="8" t="str">
        <f t="shared" si="17"/>
        <v>B</v>
      </c>
      <c r="AI15" s="10">
        <f t="shared" si="18"/>
        <v>438</v>
      </c>
      <c r="AJ15" s="11">
        <f t="shared" si="19"/>
        <v>21.5</v>
      </c>
      <c r="AK15" s="11">
        <f t="shared" si="20"/>
        <v>3.0714285714285716</v>
      </c>
      <c r="AL15" s="42">
        <f t="shared" si="4"/>
        <v>0</v>
      </c>
      <c r="AM15" s="8">
        <f t="shared" si="21"/>
        <v>3</v>
      </c>
      <c r="AN15" s="8">
        <f t="shared" si="22"/>
        <v>2</v>
      </c>
      <c r="AO15" s="8">
        <f t="shared" si="23"/>
        <v>2</v>
      </c>
      <c r="AP15" s="8">
        <f t="shared" si="24"/>
        <v>5</v>
      </c>
      <c r="AQ15" s="8">
        <f t="shared" si="25"/>
        <v>3</v>
      </c>
      <c r="AR15" s="8">
        <f t="shared" si="26"/>
        <v>3.5</v>
      </c>
      <c r="AS15" s="8">
        <f t="shared" si="27"/>
        <v>3</v>
      </c>
    </row>
    <row r="16" spans="1:45" ht="18" thickBot="1">
      <c r="A16" s="74">
        <v>13</v>
      </c>
      <c r="B16" s="70" t="s">
        <v>149</v>
      </c>
      <c r="C16" s="76">
        <v>34</v>
      </c>
      <c r="D16" s="76">
        <v>16</v>
      </c>
      <c r="E16" s="9">
        <f t="shared" si="28"/>
        <v>50</v>
      </c>
      <c r="F16" s="62">
        <v>30</v>
      </c>
      <c r="G16" s="9">
        <f t="shared" si="5"/>
        <v>80</v>
      </c>
      <c r="H16" s="9" t="str">
        <f t="shared" si="6"/>
        <v>B</v>
      </c>
      <c r="I16" s="76">
        <v>40</v>
      </c>
      <c r="J16" s="76">
        <v>28</v>
      </c>
      <c r="K16" s="8">
        <f t="shared" si="0"/>
        <v>68</v>
      </c>
      <c r="L16" s="9" t="str">
        <f t="shared" si="7"/>
        <v>C</v>
      </c>
      <c r="M16" s="76">
        <v>34</v>
      </c>
      <c r="N16" s="76">
        <v>11</v>
      </c>
      <c r="O16" s="8">
        <f t="shared" si="8"/>
        <v>45</v>
      </c>
      <c r="P16" s="8" t="str">
        <f t="shared" si="9"/>
        <v>C</v>
      </c>
      <c r="Q16" s="76">
        <v>20</v>
      </c>
      <c r="R16" s="76">
        <v>20</v>
      </c>
      <c r="S16" s="9">
        <f t="shared" si="10"/>
        <v>40</v>
      </c>
      <c r="T16" s="8" t="str">
        <f t="shared" si="11"/>
        <v>A+</v>
      </c>
      <c r="U16" s="78">
        <v>32</v>
      </c>
      <c r="V16" s="78">
        <v>16</v>
      </c>
      <c r="W16" s="9">
        <f t="shared" si="2"/>
        <v>48</v>
      </c>
      <c r="X16" s="8" t="str">
        <f t="shared" si="12"/>
        <v>C</v>
      </c>
      <c r="Y16" s="76">
        <v>41</v>
      </c>
      <c r="Z16" s="76">
        <v>25</v>
      </c>
      <c r="AA16" s="8">
        <f t="shared" si="13"/>
        <v>66</v>
      </c>
      <c r="AB16" s="8" t="str">
        <f t="shared" si="14"/>
        <v>A-</v>
      </c>
      <c r="AC16" s="9">
        <v>27</v>
      </c>
      <c r="AD16" s="9">
        <v>12</v>
      </c>
      <c r="AE16" s="8">
        <f t="shared" si="15"/>
        <v>39</v>
      </c>
      <c r="AF16" s="8" t="str">
        <f t="shared" si="16"/>
        <v>D</v>
      </c>
      <c r="AG16" s="9">
        <v>30</v>
      </c>
      <c r="AH16" s="8" t="str">
        <f t="shared" si="17"/>
        <v>A-</v>
      </c>
      <c r="AI16" s="10">
        <f t="shared" si="18"/>
        <v>416</v>
      </c>
      <c r="AJ16" s="11">
        <f t="shared" si="19"/>
        <v>18.5</v>
      </c>
      <c r="AK16" s="11">
        <f t="shared" si="20"/>
        <v>2.6428571428571428</v>
      </c>
      <c r="AL16" s="42">
        <f t="shared" si="4"/>
        <v>0</v>
      </c>
      <c r="AM16" s="8">
        <f t="shared" si="21"/>
        <v>3</v>
      </c>
      <c r="AN16" s="8">
        <f t="shared" si="22"/>
        <v>2</v>
      </c>
      <c r="AO16" s="8">
        <f t="shared" si="23"/>
        <v>2</v>
      </c>
      <c r="AP16" s="8">
        <f t="shared" si="24"/>
        <v>5</v>
      </c>
      <c r="AQ16" s="8">
        <f t="shared" si="25"/>
        <v>2</v>
      </c>
      <c r="AR16" s="8">
        <f t="shared" si="26"/>
        <v>3.5</v>
      </c>
      <c r="AS16" s="8">
        <f t="shared" si="27"/>
        <v>1</v>
      </c>
    </row>
    <row r="17" spans="1:45" ht="18" thickBot="1">
      <c r="A17" s="74">
        <v>14</v>
      </c>
      <c r="B17" s="70" t="s">
        <v>150</v>
      </c>
      <c r="C17" s="76">
        <v>43</v>
      </c>
      <c r="D17" s="76">
        <v>27</v>
      </c>
      <c r="E17" s="9">
        <f t="shared" si="28"/>
        <v>70</v>
      </c>
      <c r="F17" s="62">
        <v>30</v>
      </c>
      <c r="G17" s="9">
        <f t="shared" si="5"/>
        <v>100</v>
      </c>
      <c r="H17" s="9" t="str">
        <f t="shared" si="6"/>
        <v>A-</v>
      </c>
      <c r="I17" s="76">
        <v>35</v>
      </c>
      <c r="J17" s="76">
        <v>17</v>
      </c>
      <c r="K17" s="8">
        <f t="shared" si="0"/>
        <v>52</v>
      </c>
      <c r="L17" s="9" t="str">
        <f t="shared" si="7"/>
        <v>D</v>
      </c>
      <c r="M17" s="76">
        <v>50</v>
      </c>
      <c r="N17" s="76">
        <v>18</v>
      </c>
      <c r="O17" s="8">
        <f t="shared" si="8"/>
        <v>68</v>
      </c>
      <c r="P17" s="8" t="str">
        <f t="shared" si="9"/>
        <v>A-</v>
      </c>
      <c r="Q17" s="76">
        <v>17</v>
      </c>
      <c r="R17" s="76">
        <v>20</v>
      </c>
      <c r="S17" s="9">
        <f t="shared" si="10"/>
        <v>37</v>
      </c>
      <c r="T17" s="8" t="str">
        <f t="shared" si="11"/>
        <v>A</v>
      </c>
      <c r="U17" s="78">
        <v>38</v>
      </c>
      <c r="V17" s="78">
        <v>12</v>
      </c>
      <c r="W17" s="9">
        <f t="shared" si="2"/>
        <v>50</v>
      </c>
      <c r="X17" s="8" t="str">
        <f t="shared" si="12"/>
        <v>B</v>
      </c>
      <c r="Y17" s="76">
        <v>49</v>
      </c>
      <c r="Z17" s="76">
        <v>17</v>
      </c>
      <c r="AA17" s="8">
        <f t="shared" si="13"/>
        <v>66</v>
      </c>
      <c r="AB17" s="8" t="str">
        <f t="shared" si="14"/>
        <v>A-</v>
      </c>
      <c r="AC17" s="9">
        <v>31</v>
      </c>
      <c r="AD17" s="9">
        <v>19</v>
      </c>
      <c r="AE17" s="8">
        <f t="shared" si="15"/>
        <v>50</v>
      </c>
      <c r="AF17" s="8" t="str">
        <f t="shared" si="16"/>
        <v>B</v>
      </c>
      <c r="AG17" s="9">
        <v>40</v>
      </c>
      <c r="AH17" s="8" t="str">
        <f t="shared" si="17"/>
        <v>A+</v>
      </c>
      <c r="AI17" s="10">
        <f t="shared" si="18"/>
        <v>463</v>
      </c>
      <c r="AJ17" s="11">
        <f t="shared" si="19"/>
        <v>21.5</v>
      </c>
      <c r="AK17" s="11">
        <f t="shared" si="20"/>
        <v>3.0714285714285716</v>
      </c>
      <c r="AL17" s="42">
        <f t="shared" si="4"/>
        <v>0</v>
      </c>
      <c r="AM17" s="8">
        <f t="shared" si="21"/>
        <v>3.5</v>
      </c>
      <c r="AN17" s="8">
        <f t="shared" si="22"/>
        <v>1</v>
      </c>
      <c r="AO17" s="8">
        <f t="shared" si="23"/>
        <v>3.5</v>
      </c>
      <c r="AP17" s="8">
        <f t="shared" si="24"/>
        <v>4</v>
      </c>
      <c r="AQ17" s="8">
        <f t="shared" si="25"/>
        <v>3</v>
      </c>
      <c r="AR17" s="8">
        <f t="shared" si="26"/>
        <v>3.5</v>
      </c>
      <c r="AS17" s="8">
        <f t="shared" si="27"/>
        <v>3</v>
      </c>
    </row>
    <row r="18" spans="1:45" ht="18" thickBot="1">
      <c r="A18" s="74">
        <v>15</v>
      </c>
      <c r="B18" s="70" t="s">
        <v>151</v>
      </c>
      <c r="C18" s="76">
        <v>41</v>
      </c>
      <c r="D18" s="76">
        <v>27</v>
      </c>
      <c r="E18" s="9">
        <f t="shared" si="28"/>
        <v>68</v>
      </c>
      <c r="F18" s="62">
        <v>30</v>
      </c>
      <c r="G18" s="9">
        <f t="shared" si="5"/>
        <v>98</v>
      </c>
      <c r="H18" s="9" t="str">
        <f t="shared" si="6"/>
        <v>A-</v>
      </c>
      <c r="I18" s="76">
        <v>35</v>
      </c>
      <c r="J18" s="76">
        <v>13</v>
      </c>
      <c r="K18" s="8">
        <f t="shared" si="0"/>
        <v>48</v>
      </c>
      <c r="L18" s="9" t="str">
        <f t="shared" si="7"/>
        <v>F</v>
      </c>
      <c r="M18" s="76">
        <v>11</v>
      </c>
      <c r="N18" s="76">
        <v>10</v>
      </c>
      <c r="O18" s="8">
        <f t="shared" si="8"/>
        <v>21</v>
      </c>
      <c r="P18" s="8" t="str">
        <f t="shared" si="9"/>
        <v>F</v>
      </c>
      <c r="Q18" s="76">
        <v>19</v>
      </c>
      <c r="R18" s="76">
        <v>20</v>
      </c>
      <c r="S18" s="9">
        <f t="shared" si="10"/>
        <v>39</v>
      </c>
      <c r="T18" s="8" t="str">
        <f t="shared" si="11"/>
        <v>A</v>
      </c>
      <c r="U18" s="78">
        <v>33</v>
      </c>
      <c r="V18" s="78">
        <v>17</v>
      </c>
      <c r="W18" s="9">
        <f t="shared" si="2"/>
        <v>50</v>
      </c>
      <c r="X18" s="8" t="str">
        <f t="shared" si="12"/>
        <v>B</v>
      </c>
      <c r="Y18" s="76">
        <v>56</v>
      </c>
      <c r="Z18" s="76">
        <v>22</v>
      </c>
      <c r="AA18" s="8">
        <f t="shared" si="13"/>
        <v>78</v>
      </c>
      <c r="AB18" s="8" t="str">
        <f t="shared" si="14"/>
        <v>A</v>
      </c>
      <c r="AC18" s="9">
        <v>38</v>
      </c>
      <c r="AD18" s="9">
        <v>20</v>
      </c>
      <c r="AE18" s="8">
        <f t="shared" si="15"/>
        <v>58</v>
      </c>
      <c r="AF18" s="8" t="str">
        <f t="shared" si="16"/>
        <v>B</v>
      </c>
      <c r="AG18" s="9">
        <v>34</v>
      </c>
      <c r="AH18" s="8" t="str">
        <f t="shared" si="17"/>
        <v>A-</v>
      </c>
      <c r="AI18" s="10">
        <f t="shared" si="18"/>
        <v>426</v>
      </c>
      <c r="AJ18" s="11">
        <f t="shared" si="19"/>
        <v>0</v>
      </c>
      <c r="AK18" s="11" t="str">
        <f t="shared" si="20"/>
        <v>Fail</v>
      </c>
      <c r="AL18" s="42">
        <f t="shared" si="4"/>
        <v>2</v>
      </c>
      <c r="AM18" s="8">
        <f t="shared" si="21"/>
        <v>3.5</v>
      </c>
      <c r="AN18" s="8">
        <f t="shared" si="22"/>
        <v>0</v>
      </c>
      <c r="AO18" s="8">
        <f t="shared" si="23"/>
        <v>0</v>
      </c>
      <c r="AP18" s="8">
        <f t="shared" si="24"/>
        <v>4</v>
      </c>
      <c r="AQ18" s="8">
        <f t="shared" si="25"/>
        <v>3</v>
      </c>
      <c r="AR18" s="8">
        <f t="shared" si="26"/>
        <v>4</v>
      </c>
      <c r="AS18" s="8">
        <f t="shared" si="27"/>
        <v>3</v>
      </c>
    </row>
    <row r="19" spans="1:45" ht="18" thickBot="1">
      <c r="A19" s="74">
        <v>16</v>
      </c>
      <c r="B19" s="70" t="s">
        <v>152</v>
      </c>
      <c r="C19" s="76">
        <v>28</v>
      </c>
      <c r="D19" s="76">
        <v>24</v>
      </c>
      <c r="E19" s="9">
        <f t="shared" si="28"/>
        <v>52</v>
      </c>
      <c r="F19" s="62">
        <v>25</v>
      </c>
      <c r="G19" s="9">
        <f t="shared" si="5"/>
        <v>77</v>
      </c>
      <c r="H19" s="9" t="str">
        <f t="shared" si="6"/>
        <v>B</v>
      </c>
      <c r="I19" s="76">
        <v>31</v>
      </c>
      <c r="J19" s="76">
        <v>18</v>
      </c>
      <c r="K19" s="8">
        <f t="shared" si="0"/>
        <v>49</v>
      </c>
      <c r="L19" s="9" t="str">
        <f t="shared" si="7"/>
        <v>F</v>
      </c>
      <c r="M19" s="76">
        <v>28</v>
      </c>
      <c r="N19" s="76">
        <v>13</v>
      </c>
      <c r="O19" s="8">
        <f t="shared" si="8"/>
        <v>41</v>
      </c>
      <c r="P19" s="8" t="str">
        <f t="shared" si="9"/>
        <v>C</v>
      </c>
      <c r="Q19" s="76">
        <v>17</v>
      </c>
      <c r="R19" s="76">
        <v>19</v>
      </c>
      <c r="S19" s="9">
        <f t="shared" si="10"/>
        <v>36</v>
      </c>
      <c r="T19" s="8" t="str">
        <f t="shared" si="11"/>
        <v>A</v>
      </c>
      <c r="U19" s="78">
        <v>23</v>
      </c>
      <c r="V19" s="78">
        <v>11</v>
      </c>
      <c r="W19" s="9">
        <f t="shared" si="2"/>
        <v>34</v>
      </c>
      <c r="X19" s="8" t="str">
        <f t="shared" si="12"/>
        <v>D</v>
      </c>
      <c r="Y19" s="76">
        <v>26</v>
      </c>
      <c r="Z19" s="76">
        <v>21</v>
      </c>
      <c r="AA19" s="8">
        <f t="shared" si="13"/>
        <v>47</v>
      </c>
      <c r="AB19" s="8" t="str">
        <f t="shared" si="14"/>
        <v>C</v>
      </c>
      <c r="AC19" s="9">
        <v>16</v>
      </c>
      <c r="AD19" s="9">
        <v>11</v>
      </c>
      <c r="AE19" s="8">
        <f t="shared" si="15"/>
        <v>27</v>
      </c>
      <c r="AF19" s="8" t="str">
        <f t="shared" si="16"/>
        <v>F</v>
      </c>
      <c r="AG19" s="9">
        <v>31</v>
      </c>
      <c r="AH19" s="8" t="str">
        <f t="shared" si="17"/>
        <v>A-</v>
      </c>
      <c r="AI19" s="10">
        <f t="shared" si="18"/>
        <v>342</v>
      </c>
      <c r="AJ19" s="11">
        <f t="shared" si="19"/>
        <v>0</v>
      </c>
      <c r="AK19" s="11" t="str">
        <f t="shared" si="20"/>
        <v>Fail</v>
      </c>
      <c r="AL19" s="42">
        <f t="shared" si="4"/>
        <v>2</v>
      </c>
      <c r="AM19" s="8">
        <f t="shared" si="21"/>
        <v>3</v>
      </c>
      <c r="AN19" s="8">
        <f t="shared" si="22"/>
        <v>0</v>
      </c>
      <c r="AO19" s="8">
        <f t="shared" si="23"/>
        <v>2</v>
      </c>
      <c r="AP19" s="8">
        <f t="shared" si="24"/>
        <v>4</v>
      </c>
      <c r="AQ19" s="8">
        <f t="shared" si="25"/>
        <v>1</v>
      </c>
      <c r="AR19" s="8">
        <f t="shared" si="26"/>
        <v>2</v>
      </c>
      <c r="AS19" s="8">
        <f t="shared" si="27"/>
        <v>0</v>
      </c>
    </row>
    <row r="20" spans="1:45" ht="18" thickBot="1">
      <c r="A20" s="74">
        <v>17</v>
      </c>
      <c r="B20" s="70" t="s">
        <v>153</v>
      </c>
      <c r="C20" s="76">
        <v>33</v>
      </c>
      <c r="D20" s="76">
        <v>18</v>
      </c>
      <c r="E20" s="9">
        <f t="shared" si="28"/>
        <v>51</v>
      </c>
      <c r="F20" s="62">
        <v>26</v>
      </c>
      <c r="G20" s="9">
        <f t="shared" si="5"/>
        <v>77</v>
      </c>
      <c r="H20" s="9" t="str">
        <f t="shared" si="6"/>
        <v>B</v>
      </c>
      <c r="I20" s="76">
        <v>36</v>
      </c>
      <c r="J20" s="76">
        <v>8</v>
      </c>
      <c r="K20" s="8">
        <f t="shared" si="0"/>
        <v>44</v>
      </c>
      <c r="L20" s="9" t="str">
        <f t="shared" si="7"/>
        <v>F</v>
      </c>
      <c r="M20" s="76">
        <v>38</v>
      </c>
      <c r="N20" s="76">
        <v>18</v>
      </c>
      <c r="O20" s="8">
        <f t="shared" si="8"/>
        <v>56</v>
      </c>
      <c r="P20" s="8" t="str">
        <f t="shared" si="9"/>
        <v>B</v>
      </c>
      <c r="Q20" s="76">
        <v>13</v>
      </c>
      <c r="R20" s="76">
        <v>19</v>
      </c>
      <c r="S20" s="9">
        <f t="shared" si="10"/>
        <v>32</v>
      </c>
      <c r="T20" s="8" t="str">
        <f t="shared" si="11"/>
        <v>A-</v>
      </c>
      <c r="U20" s="78">
        <v>26</v>
      </c>
      <c r="V20" s="78">
        <v>14</v>
      </c>
      <c r="W20" s="9">
        <f t="shared" si="2"/>
        <v>40</v>
      </c>
      <c r="X20" s="8" t="str">
        <f t="shared" si="12"/>
        <v>C</v>
      </c>
      <c r="Y20" s="76">
        <v>32</v>
      </c>
      <c r="Z20" s="76">
        <v>18</v>
      </c>
      <c r="AA20" s="8">
        <f t="shared" si="13"/>
        <v>50</v>
      </c>
      <c r="AB20" s="8" t="str">
        <f t="shared" si="14"/>
        <v>B</v>
      </c>
      <c r="AC20" s="9">
        <v>23</v>
      </c>
      <c r="AD20" s="9">
        <v>17</v>
      </c>
      <c r="AE20" s="8">
        <f t="shared" si="15"/>
        <v>40</v>
      </c>
      <c r="AF20" s="8" t="str">
        <f t="shared" si="16"/>
        <v>C</v>
      </c>
      <c r="AG20" s="9">
        <v>34</v>
      </c>
      <c r="AH20" s="8" t="str">
        <f t="shared" si="17"/>
        <v>A-</v>
      </c>
      <c r="AI20" s="10">
        <f t="shared" ref="AI20:AI45" si="29">SUM(G20+K20+O20+S20+W20+AA20+AE20+AG20)</f>
        <v>373</v>
      </c>
      <c r="AJ20" s="11">
        <f t="shared" ref="AJ20:AJ45" si="30">IF(OR(G20&lt;50,K20&lt;50,O20&lt;33,S20&lt;17,W20&lt;33,AA20&lt;33,AE20&lt;33),0,(AM20+AN20+AO20+AP20+AQ20+AR20+AS20))</f>
        <v>0</v>
      </c>
      <c r="AK20" s="11" t="str">
        <f t="shared" ref="AK20:AK45" si="31">IF(AJ20=0,"Fail",(AJ20/7))</f>
        <v>Fail</v>
      </c>
      <c r="AL20" s="42">
        <f t="shared" ref="AL20:AL45" si="32">COUNTIF(A20:AH20,"F")</f>
        <v>1</v>
      </c>
      <c r="AM20" s="8">
        <f t="shared" ref="AM20:AM45" si="33">IF(G20&gt;=120,5,IF(G20&gt;=105,4,IF(G20&gt;=90,3.5,IF(G20&gt;=75,3,IF(G20&gt;=60,2,IF(G20&gt;=50,1,0))))))</f>
        <v>3</v>
      </c>
      <c r="AN20" s="8">
        <f t="shared" ref="AN20:AN45" si="34">IF(K20&gt;=120,5,IF(K20&gt;=105,4,IF(K20&gt;=90,3.5,IF(K20&gt;=75,3,IF(K20&gt;=60,2,IF(K20&gt;=50,1,0))))))</f>
        <v>0</v>
      </c>
      <c r="AO20" s="8">
        <f t="shared" ref="AO20:AO45" si="35">IF(O20&gt;=80,5,IF(O20&gt;=70,4,IF(O20&gt;=60,3.5,IF(O20&gt;=50,3,IF(O20&gt;=40,2,IF(O20&gt;=33,1,0))))))</f>
        <v>3</v>
      </c>
      <c r="AP20" s="8">
        <f t="shared" ref="AP20:AP45" si="36">IF(S20&gt;=40,5,IF(S20&gt;=35,4,IF(S20&gt;=30,3.5,IF(S20&gt;=25,3,IF(S20&gt;=20,2,IF(S20&gt;=17,1,0))))))</f>
        <v>3.5</v>
      </c>
      <c r="AQ20" s="8">
        <f t="shared" ref="AQ20:AQ45" si="37">IF(W20&gt;=80,5,IF(W20&gt;=70,4,IF(W20&gt;=60,3.5,IF(W20&gt;=50,3,IF(W20&gt;=40,2,IF(W20&gt;=33,1,0))))))</f>
        <v>2</v>
      </c>
      <c r="AR20" s="8">
        <f t="shared" ref="AR20:AR45" si="38">IF(AA20&gt;=80,5,IF(AA20&gt;=70,4,IF(AA20&gt;=60,3.5,IF(AA20&gt;=50,3,IF(AA20&gt;=40,2,IF(AA20&gt;=33,1,0))))))</f>
        <v>3</v>
      </c>
      <c r="AS20" s="8">
        <f t="shared" ref="AS20:AS45" si="39">IF(AE20&gt;=80,5,IF(AE20&gt;=70,4,IF(AE20&gt;=60,3.5,IF(AE20&gt;=50,3,IF(AE20&gt;=40,2,IF(AE20&gt;=33,1,0))))))</f>
        <v>2</v>
      </c>
    </row>
    <row r="21" spans="1:45" ht="18" thickBot="1">
      <c r="A21" s="74">
        <v>18</v>
      </c>
      <c r="B21" s="70" t="s">
        <v>154</v>
      </c>
      <c r="C21" s="76">
        <v>45</v>
      </c>
      <c r="D21" s="76">
        <v>23</v>
      </c>
      <c r="E21" s="9">
        <f t="shared" si="28"/>
        <v>68</v>
      </c>
      <c r="F21" s="62">
        <v>26</v>
      </c>
      <c r="G21" s="9">
        <f t="shared" si="5"/>
        <v>94</v>
      </c>
      <c r="H21" s="9" t="str">
        <f t="shared" si="6"/>
        <v>A-</v>
      </c>
      <c r="I21" s="76">
        <v>28</v>
      </c>
      <c r="J21" s="76">
        <v>4</v>
      </c>
      <c r="K21" s="8">
        <f t="shared" si="0"/>
        <v>32</v>
      </c>
      <c r="L21" s="9" t="str">
        <f t="shared" si="7"/>
        <v>F</v>
      </c>
      <c r="M21" s="76">
        <v>22</v>
      </c>
      <c r="N21" s="76">
        <v>18</v>
      </c>
      <c r="O21" s="8">
        <f t="shared" si="8"/>
        <v>40</v>
      </c>
      <c r="P21" s="8" t="str">
        <f t="shared" si="9"/>
        <v>C</v>
      </c>
      <c r="Q21" s="76">
        <v>16</v>
      </c>
      <c r="R21" s="76">
        <v>19</v>
      </c>
      <c r="S21" s="9">
        <f t="shared" si="10"/>
        <v>35</v>
      </c>
      <c r="T21" s="8" t="str">
        <f t="shared" si="11"/>
        <v>A</v>
      </c>
      <c r="U21" s="78">
        <v>32</v>
      </c>
      <c r="V21" s="78">
        <v>14</v>
      </c>
      <c r="W21" s="9">
        <f t="shared" si="2"/>
        <v>46</v>
      </c>
      <c r="X21" s="8" t="str">
        <f t="shared" si="12"/>
        <v>C</v>
      </c>
      <c r="Y21" s="76">
        <v>48</v>
      </c>
      <c r="Z21" s="76">
        <v>19</v>
      </c>
      <c r="AA21" s="8">
        <f t="shared" si="13"/>
        <v>67</v>
      </c>
      <c r="AB21" s="8" t="str">
        <f t="shared" si="14"/>
        <v>A-</v>
      </c>
      <c r="AC21" s="9">
        <v>18</v>
      </c>
      <c r="AD21" s="9">
        <v>15</v>
      </c>
      <c r="AE21" s="8">
        <f t="shared" si="15"/>
        <v>33</v>
      </c>
      <c r="AF21" s="8" t="str">
        <f t="shared" si="16"/>
        <v>D</v>
      </c>
      <c r="AG21" s="9">
        <v>38</v>
      </c>
      <c r="AH21" s="8" t="str">
        <f t="shared" si="17"/>
        <v>A</v>
      </c>
      <c r="AI21" s="10">
        <f t="shared" si="29"/>
        <v>385</v>
      </c>
      <c r="AJ21" s="11">
        <f t="shared" si="30"/>
        <v>0</v>
      </c>
      <c r="AK21" s="11" t="str">
        <f t="shared" si="31"/>
        <v>Fail</v>
      </c>
      <c r="AL21" s="42">
        <f t="shared" si="32"/>
        <v>1</v>
      </c>
      <c r="AM21" s="8">
        <f t="shared" si="33"/>
        <v>3.5</v>
      </c>
      <c r="AN21" s="8">
        <f t="shared" si="34"/>
        <v>0</v>
      </c>
      <c r="AO21" s="8">
        <f t="shared" si="35"/>
        <v>2</v>
      </c>
      <c r="AP21" s="8">
        <f t="shared" si="36"/>
        <v>4</v>
      </c>
      <c r="AQ21" s="8">
        <f t="shared" si="37"/>
        <v>2</v>
      </c>
      <c r="AR21" s="8">
        <f t="shared" si="38"/>
        <v>3.5</v>
      </c>
      <c r="AS21" s="8">
        <f t="shared" si="39"/>
        <v>1</v>
      </c>
    </row>
    <row r="22" spans="1:45" ht="18" thickBot="1">
      <c r="A22" s="74">
        <v>19</v>
      </c>
      <c r="B22" s="70" t="s">
        <v>155</v>
      </c>
      <c r="C22" s="76">
        <v>24</v>
      </c>
      <c r="D22" s="76">
        <v>26</v>
      </c>
      <c r="E22" s="9">
        <f t="shared" si="28"/>
        <v>50</v>
      </c>
      <c r="F22" s="62">
        <v>25</v>
      </c>
      <c r="G22" s="9">
        <f t="shared" si="5"/>
        <v>75</v>
      </c>
      <c r="H22" s="9" t="str">
        <f t="shared" si="6"/>
        <v>B</v>
      </c>
      <c r="I22" s="76">
        <v>22</v>
      </c>
      <c r="J22" s="76">
        <v>13</v>
      </c>
      <c r="K22" s="8">
        <f t="shared" si="0"/>
        <v>35</v>
      </c>
      <c r="L22" s="9" t="str">
        <f t="shared" si="7"/>
        <v>F</v>
      </c>
      <c r="M22" s="76">
        <v>13</v>
      </c>
      <c r="N22" s="76">
        <v>13</v>
      </c>
      <c r="O22" s="8">
        <f t="shared" si="8"/>
        <v>26</v>
      </c>
      <c r="P22" s="8" t="str">
        <f t="shared" si="9"/>
        <v>F</v>
      </c>
      <c r="Q22" s="76">
        <v>17</v>
      </c>
      <c r="R22" s="76">
        <v>19</v>
      </c>
      <c r="S22" s="9">
        <f t="shared" si="10"/>
        <v>36</v>
      </c>
      <c r="T22" s="8" t="str">
        <f t="shared" si="11"/>
        <v>A</v>
      </c>
      <c r="U22" s="78">
        <v>24</v>
      </c>
      <c r="V22" s="78">
        <v>14</v>
      </c>
      <c r="W22" s="9">
        <f t="shared" si="2"/>
        <v>38</v>
      </c>
      <c r="X22" s="8" t="str">
        <f t="shared" si="12"/>
        <v>D</v>
      </c>
      <c r="Y22" s="76">
        <v>38</v>
      </c>
      <c r="Z22" s="76">
        <v>21</v>
      </c>
      <c r="AA22" s="8">
        <f t="shared" si="13"/>
        <v>59</v>
      </c>
      <c r="AB22" s="8" t="str">
        <f t="shared" si="14"/>
        <v>B</v>
      </c>
      <c r="AC22" s="9">
        <v>22</v>
      </c>
      <c r="AD22" s="9">
        <v>11</v>
      </c>
      <c r="AE22" s="8">
        <f t="shared" si="15"/>
        <v>33</v>
      </c>
      <c r="AF22" s="8" t="str">
        <f t="shared" si="16"/>
        <v>D</v>
      </c>
      <c r="AG22" s="9">
        <v>32</v>
      </c>
      <c r="AH22" s="8" t="str">
        <f t="shared" si="17"/>
        <v>A-</v>
      </c>
      <c r="AI22" s="10">
        <f t="shared" si="29"/>
        <v>334</v>
      </c>
      <c r="AJ22" s="11">
        <f t="shared" si="30"/>
        <v>0</v>
      </c>
      <c r="AK22" s="11" t="str">
        <f t="shared" si="31"/>
        <v>Fail</v>
      </c>
      <c r="AL22" s="42">
        <f t="shared" si="32"/>
        <v>2</v>
      </c>
      <c r="AM22" s="8">
        <f t="shared" si="33"/>
        <v>3</v>
      </c>
      <c r="AN22" s="8">
        <f t="shared" si="34"/>
        <v>0</v>
      </c>
      <c r="AO22" s="8">
        <f t="shared" si="35"/>
        <v>0</v>
      </c>
      <c r="AP22" s="8">
        <f t="shared" si="36"/>
        <v>4</v>
      </c>
      <c r="AQ22" s="8">
        <f t="shared" si="37"/>
        <v>1</v>
      </c>
      <c r="AR22" s="8">
        <f t="shared" si="38"/>
        <v>3</v>
      </c>
      <c r="AS22" s="8">
        <f t="shared" si="39"/>
        <v>1</v>
      </c>
    </row>
    <row r="23" spans="1:45" ht="18" thickBot="1">
      <c r="A23" s="74">
        <v>20</v>
      </c>
      <c r="B23" s="70" t="s">
        <v>154</v>
      </c>
      <c r="C23" s="76">
        <v>30</v>
      </c>
      <c r="D23" s="76">
        <v>23</v>
      </c>
      <c r="E23" s="9">
        <f t="shared" si="28"/>
        <v>53</v>
      </c>
      <c r="F23" s="62">
        <v>27</v>
      </c>
      <c r="G23" s="9">
        <f t="shared" si="5"/>
        <v>80</v>
      </c>
      <c r="H23" s="9" t="str">
        <f t="shared" si="6"/>
        <v>B</v>
      </c>
      <c r="I23" s="76">
        <v>33</v>
      </c>
      <c r="J23" s="76">
        <v>11</v>
      </c>
      <c r="K23" s="8">
        <f t="shared" si="0"/>
        <v>44</v>
      </c>
      <c r="L23" s="9" t="str">
        <f t="shared" si="7"/>
        <v>F</v>
      </c>
      <c r="M23" s="76">
        <v>36</v>
      </c>
      <c r="N23" s="76">
        <v>16</v>
      </c>
      <c r="O23" s="8">
        <f t="shared" si="8"/>
        <v>52</v>
      </c>
      <c r="P23" s="8" t="str">
        <f t="shared" si="9"/>
        <v>B</v>
      </c>
      <c r="Q23" s="76">
        <v>16</v>
      </c>
      <c r="R23" s="76">
        <v>18</v>
      </c>
      <c r="S23" s="9">
        <f t="shared" si="10"/>
        <v>34</v>
      </c>
      <c r="T23" s="8" t="str">
        <f t="shared" si="11"/>
        <v>A-</v>
      </c>
      <c r="U23" s="78">
        <v>23</v>
      </c>
      <c r="V23" s="78">
        <v>14</v>
      </c>
      <c r="W23" s="9">
        <f t="shared" si="2"/>
        <v>37</v>
      </c>
      <c r="X23" s="8" t="str">
        <f t="shared" si="12"/>
        <v>D</v>
      </c>
      <c r="Y23" s="76">
        <v>28</v>
      </c>
      <c r="Z23" s="76">
        <v>20</v>
      </c>
      <c r="AA23" s="8">
        <f t="shared" si="13"/>
        <v>48</v>
      </c>
      <c r="AB23" s="8" t="str">
        <f t="shared" si="14"/>
        <v>C</v>
      </c>
      <c r="AC23" s="9">
        <v>14</v>
      </c>
      <c r="AD23" s="9">
        <v>21</v>
      </c>
      <c r="AE23" s="8">
        <f t="shared" si="15"/>
        <v>35</v>
      </c>
      <c r="AF23" s="8" t="str">
        <f t="shared" si="16"/>
        <v>D</v>
      </c>
      <c r="AG23" s="9">
        <v>24</v>
      </c>
      <c r="AH23" s="8" t="str">
        <f t="shared" si="17"/>
        <v>C</v>
      </c>
      <c r="AI23" s="10">
        <f t="shared" si="29"/>
        <v>354</v>
      </c>
      <c r="AJ23" s="11">
        <f t="shared" si="30"/>
        <v>0</v>
      </c>
      <c r="AK23" s="11" t="str">
        <f t="shared" si="31"/>
        <v>Fail</v>
      </c>
      <c r="AL23" s="42">
        <f t="shared" si="32"/>
        <v>1</v>
      </c>
      <c r="AM23" s="8">
        <f t="shared" si="33"/>
        <v>3</v>
      </c>
      <c r="AN23" s="8">
        <f t="shared" si="34"/>
        <v>0</v>
      </c>
      <c r="AO23" s="8">
        <f t="shared" si="35"/>
        <v>3</v>
      </c>
      <c r="AP23" s="8">
        <f t="shared" si="36"/>
        <v>3.5</v>
      </c>
      <c r="AQ23" s="8">
        <f t="shared" si="37"/>
        <v>1</v>
      </c>
      <c r="AR23" s="8">
        <f t="shared" si="38"/>
        <v>2</v>
      </c>
      <c r="AS23" s="8">
        <f t="shared" si="39"/>
        <v>1</v>
      </c>
    </row>
    <row r="24" spans="1:45" ht="18" thickBot="1">
      <c r="A24" s="74">
        <v>21</v>
      </c>
      <c r="B24" s="70" t="s">
        <v>156</v>
      </c>
      <c r="C24" s="76">
        <v>27</v>
      </c>
      <c r="D24" s="76">
        <v>24</v>
      </c>
      <c r="E24" s="9">
        <f t="shared" si="28"/>
        <v>51</v>
      </c>
      <c r="F24" s="62">
        <v>17</v>
      </c>
      <c r="G24" s="9">
        <f t="shared" si="5"/>
        <v>68</v>
      </c>
      <c r="H24" s="9" t="str">
        <f t="shared" si="6"/>
        <v>C</v>
      </c>
      <c r="I24" s="76">
        <v>19</v>
      </c>
      <c r="J24" s="76">
        <v>2</v>
      </c>
      <c r="K24" s="8">
        <f t="shared" si="0"/>
        <v>21</v>
      </c>
      <c r="L24" s="9" t="str">
        <f t="shared" si="7"/>
        <v>F</v>
      </c>
      <c r="M24" s="76">
        <v>2</v>
      </c>
      <c r="N24" s="76">
        <v>11</v>
      </c>
      <c r="O24" s="8">
        <f t="shared" si="8"/>
        <v>13</v>
      </c>
      <c r="P24" s="8" t="str">
        <f t="shared" si="9"/>
        <v>F</v>
      </c>
      <c r="Q24" s="76">
        <v>15</v>
      </c>
      <c r="R24" s="76">
        <v>18</v>
      </c>
      <c r="S24" s="9">
        <f t="shared" si="10"/>
        <v>33</v>
      </c>
      <c r="T24" s="8" t="str">
        <f t="shared" si="11"/>
        <v>A-</v>
      </c>
      <c r="U24" s="78">
        <v>26</v>
      </c>
      <c r="V24" s="78">
        <v>14</v>
      </c>
      <c r="W24" s="9">
        <f t="shared" si="2"/>
        <v>40</v>
      </c>
      <c r="X24" s="8" t="str">
        <f t="shared" si="12"/>
        <v>C</v>
      </c>
      <c r="Y24" s="76">
        <v>25</v>
      </c>
      <c r="Z24" s="76">
        <v>19</v>
      </c>
      <c r="AA24" s="8">
        <f t="shared" si="13"/>
        <v>44</v>
      </c>
      <c r="AB24" s="8" t="str">
        <f t="shared" si="14"/>
        <v>C</v>
      </c>
      <c r="AC24" s="9">
        <v>6</v>
      </c>
      <c r="AD24" s="9">
        <v>11</v>
      </c>
      <c r="AE24" s="8">
        <f t="shared" si="15"/>
        <v>17</v>
      </c>
      <c r="AF24" s="8" t="str">
        <f t="shared" si="16"/>
        <v>F</v>
      </c>
      <c r="AG24" s="9">
        <v>35</v>
      </c>
      <c r="AH24" s="8" t="str">
        <f t="shared" si="17"/>
        <v>A</v>
      </c>
      <c r="AI24" s="10">
        <f t="shared" si="29"/>
        <v>271</v>
      </c>
      <c r="AJ24" s="11">
        <f t="shared" si="30"/>
        <v>0</v>
      </c>
      <c r="AK24" s="11" t="str">
        <f t="shared" si="31"/>
        <v>Fail</v>
      </c>
      <c r="AL24" s="42">
        <f t="shared" si="32"/>
        <v>3</v>
      </c>
      <c r="AM24" s="8">
        <f t="shared" si="33"/>
        <v>2</v>
      </c>
      <c r="AN24" s="8">
        <f t="shared" si="34"/>
        <v>0</v>
      </c>
      <c r="AO24" s="8">
        <f t="shared" si="35"/>
        <v>0</v>
      </c>
      <c r="AP24" s="8">
        <f t="shared" si="36"/>
        <v>3.5</v>
      </c>
      <c r="AQ24" s="8">
        <f t="shared" si="37"/>
        <v>2</v>
      </c>
      <c r="AR24" s="8">
        <f t="shared" si="38"/>
        <v>2</v>
      </c>
      <c r="AS24" s="8">
        <f t="shared" si="39"/>
        <v>0</v>
      </c>
    </row>
    <row r="25" spans="1:45" ht="18" thickBot="1">
      <c r="A25" s="74">
        <v>23</v>
      </c>
      <c r="B25" s="70" t="s">
        <v>157</v>
      </c>
      <c r="C25" s="76">
        <v>20</v>
      </c>
      <c r="D25" s="76">
        <v>25</v>
      </c>
      <c r="E25" s="9">
        <f t="shared" si="28"/>
        <v>45</v>
      </c>
      <c r="F25" s="62">
        <v>19</v>
      </c>
      <c r="G25" s="9">
        <f t="shared" si="5"/>
        <v>64</v>
      </c>
      <c r="H25" s="9" t="str">
        <f t="shared" si="6"/>
        <v>C</v>
      </c>
      <c r="I25" s="76">
        <v>23</v>
      </c>
      <c r="J25" s="76">
        <v>11</v>
      </c>
      <c r="K25" s="8">
        <f t="shared" si="0"/>
        <v>34</v>
      </c>
      <c r="L25" s="9" t="str">
        <f t="shared" si="7"/>
        <v>F</v>
      </c>
      <c r="M25" s="76">
        <v>29</v>
      </c>
      <c r="N25" s="76">
        <v>20</v>
      </c>
      <c r="O25" s="8">
        <f t="shared" si="8"/>
        <v>49</v>
      </c>
      <c r="P25" s="8" t="str">
        <f t="shared" si="9"/>
        <v>C</v>
      </c>
      <c r="Q25" s="76">
        <v>20</v>
      </c>
      <c r="R25" s="76">
        <v>20</v>
      </c>
      <c r="S25" s="9">
        <f t="shared" si="10"/>
        <v>40</v>
      </c>
      <c r="T25" s="8" t="str">
        <f t="shared" si="11"/>
        <v>A+</v>
      </c>
      <c r="U25" s="78">
        <v>17</v>
      </c>
      <c r="V25" s="78">
        <v>16</v>
      </c>
      <c r="W25" s="9">
        <f t="shared" si="2"/>
        <v>33</v>
      </c>
      <c r="X25" s="8" t="str">
        <f t="shared" si="12"/>
        <v>D</v>
      </c>
      <c r="Y25" s="76">
        <v>27</v>
      </c>
      <c r="Z25" s="76">
        <v>17</v>
      </c>
      <c r="AA25" s="8">
        <f t="shared" si="13"/>
        <v>44</v>
      </c>
      <c r="AB25" s="8" t="str">
        <f t="shared" si="14"/>
        <v>C</v>
      </c>
      <c r="AC25" s="9">
        <v>10</v>
      </c>
      <c r="AD25" s="9">
        <v>14</v>
      </c>
      <c r="AE25" s="8">
        <f t="shared" si="15"/>
        <v>24</v>
      </c>
      <c r="AF25" s="8" t="str">
        <f t="shared" si="16"/>
        <v>F</v>
      </c>
      <c r="AG25" s="9">
        <v>25</v>
      </c>
      <c r="AH25" s="8" t="str">
        <f t="shared" si="17"/>
        <v>B</v>
      </c>
      <c r="AI25" s="10">
        <f t="shared" si="29"/>
        <v>313</v>
      </c>
      <c r="AJ25" s="11">
        <f t="shared" si="30"/>
        <v>0</v>
      </c>
      <c r="AK25" s="11" t="str">
        <f t="shared" si="31"/>
        <v>Fail</v>
      </c>
      <c r="AL25" s="42">
        <f t="shared" si="32"/>
        <v>2</v>
      </c>
      <c r="AM25" s="8">
        <f t="shared" si="33"/>
        <v>2</v>
      </c>
      <c r="AN25" s="8">
        <f t="shared" si="34"/>
        <v>0</v>
      </c>
      <c r="AO25" s="8">
        <f t="shared" si="35"/>
        <v>2</v>
      </c>
      <c r="AP25" s="8">
        <f t="shared" si="36"/>
        <v>5</v>
      </c>
      <c r="AQ25" s="8">
        <f t="shared" si="37"/>
        <v>1</v>
      </c>
      <c r="AR25" s="8">
        <f t="shared" si="38"/>
        <v>2</v>
      </c>
      <c r="AS25" s="8">
        <f t="shared" si="39"/>
        <v>0</v>
      </c>
    </row>
    <row r="26" spans="1:45" ht="18" thickBot="1">
      <c r="A26" s="74">
        <v>24</v>
      </c>
      <c r="B26" s="70" t="s">
        <v>158</v>
      </c>
      <c r="C26" s="76">
        <v>30</v>
      </c>
      <c r="D26" s="76">
        <v>15</v>
      </c>
      <c r="E26" s="9">
        <f t="shared" si="28"/>
        <v>45</v>
      </c>
      <c r="F26" s="62">
        <v>24</v>
      </c>
      <c r="G26" s="9">
        <f t="shared" si="5"/>
        <v>69</v>
      </c>
      <c r="H26" s="9" t="str">
        <f t="shared" si="6"/>
        <v>C</v>
      </c>
      <c r="I26" s="76">
        <v>31</v>
      </c>
      <c r="J26" s="76">
        <v>7</v>
      </c>
      <c r="K26" s="8">
        <f t="shared" si="0"/>
        <v>38</v>
      </c>
      <c r="L26" s="9" t="str">
        <f t="shared" si="7"/>
        <v>F</v>
      </c>
      <c r="M26" s="76">
        <v>38</v>
      </c>
      <c r="N26" s="76">
        <v>21</v>
      </c>
      <c r="O26" s="8">
        <f t="shared" si="8"/>
        <v>59</v>
      </c>
      <c r="P26" s="8" t="str">
        <f t="shared" si="9"/>
        <v>B</v>
      </c>
      <c r="Q26" s="76">
        <v>12</v>
      </c>
      <c r="R26" s="76">
        <v>17</v>
      </c>
      <c r="S26" s="9">
        <f t="shared" si="10"/>
        <v>29</v>
      </c>
      <c r="T26" s="8" t="str">
        <f t="shared" si="11"/>
        <v>B</v>
      </c>
      <c r="U26" s="78">
        <v>23</v>
      </c>
      <c r="V26" s="78">
        <v>14</v>
      </c>
      <c r="W26" s="9">
        <f t="shared" si="2"/>
        <v>37</v>
      </c>
      <c r="X26" s="8" t="str">
        <f t="shared" si="12"/>
        <v>D</v>
      </c>
      <c r="Y26" s="76">
        <v>23</v>
      </c>
      <c r="Z26" s="76">
        <v>19</v>
      </c>
      <c r="AA26" s="8">
        <f t="shared" si="13"/>
        <v>42</v>
      </c>
      <c r="AB26" s="8" t="str">
        <f t="shared" si="14"/>
        <v>C</v>
      </c>
      <c r="AC26" s="9">
        <v>12</v>
      </c>
      <c r="AD26" s="9">
        <v>14</v>
      </c>
      <c r="AE26" s="8">
        <f t="shared" si="15"/>
        <v>26</v>
      </c>
      <c r="AF26" s="8" t="str">
        <f t="shared" si="16"/>
        <v>F</v>
      </c>
      <c r="AG26" s="9">
        <v>32</v>
      </c>
      <c r="AH26" s="8" t="str">
        <f t="shared" si="17"/>
        <v>A-</v>
      </c>
      <c r="AI26" s="10">
        <f t="shared" si="29"/>
        <v>332</v>
      </c>
      <c r="AJ26" s="11">
        <f t="shared" si="30"/>
        <v>0</v>
      </c>
      <c r="AK26" s="11" t="str">
        <f t="shared" si="31"/>
        <v>Fail</v>
      </c>
      <c r="AL26" s="42">
        <f t="shared" si="32"/>
        <v>2</v>
      </c>
      <c r="AM26" s="8">
        <f t="shared" si="33"/>
        <v>2</v>
      </c>
      <c r="AN26" s="8">
        <f t="shared" si="34"/>
        <v>0</v>
      </c>
      <c r="AO26" s="8">
        <f t="shared" si="35"/>
        <v>3</v>
      </c>
      <c r="AP26" s="8">
        <f t="shared" si="36"/>
        <v>3</v>
      </c>
      <c r="AQ26" s="8">
        <f t="shared" si="37"/>
        <v>1</v>
      </c>
      <c r="AR26" s="8">
        <f t="shared" si="38"/>
        <v>2</v>
      </c>
      <c r="AS26" s="8">
        <f t="shared" si="39"/>
        <v>0</v>
      </c>
    </row>
    <row r="27" spans="1:45" ht="18" thickBot="1">
      <c r="A27" s="74">
        <v>25</v>
      </c>
      <c r="B27" s="70" t="s">
        <v>159</v>
      </c>
      <c r="C27" s="76">
        <v>19</v>
      </c>
      <c r="D27" s="76">
        <v>24</v>
      </c>
      <c r="E27" s="9">
        <f t="shared" si="28"/>
        <v>43</v>
      </c>
      <c r="F27" s="62">
        <v>19</v>
      </c>
      <c r="G27" s="9">
        <f t="shared" si="5"/>
        <v>62</v>
      </c>
      <c r="H27" s="9" t="str">
        <f t="shared" si="6"/>
        <v>C</v>
      </c>
      <c r="I27" s="76">
        <v>26</v>
      </c>
      <c r="J27" s="76">
        <v>9</v>
      </c>
      <c r="K27" s="8">
        <f t="shared" si="0"/>
        <v>35</v>
      </c>
      <c r="L27" s="9" t="str">
        <f t="shared" si="7"/>
        <v>F</v>
      </c>
      <c r="M27" s="76">
        <v>27</v>
      </c>
      <c r="N27" s="76">
        <v>18</v>
      </c>
      <c r="O27" s="8">
        <f t="shared" si="8"/>
        <v>45</v>
      </c>
      <c r="P27" s="8" t="str">
        <f t="shared" si="9"/>
        <v>C</v>
      </c>
      <c r="Q27" s="76">
        <v>11</v>
      </c>
      <c r="R27" s="76">
        <v>16</v>
      </c>
      <c r="S27" s="9"/>
      <c r="T27" s="8" t="str">
        <f t="shared" si="11"/>
        <v>F</v>
      </c>
      <c r="U27" s="78">
        <v>17</v>
      </c>
      <c r="V27" s="78">
        <v>18</v>
      </c>
      <c r="W27" s="9">
        <f t="shared" si="2"/>
        <v>35</v>
      </c>
      <c r="X27" s="8" t="str">
        <f t="shared" si="12"/>
        <v>D</v>
      </c>
      <c r="Y27" s="76">
        <v>15</v>
      </c>
      <c r="Z27" s="76">
        <v>27</v>
      </c>
      <c r="AA27" s="8">
        <f t="shared" si="13"/>
        <v>42</v>
      </c>
      <c r="AB27" s="8" t="str">
        <f t="shared" si="14"/>
        <v>C</v>
      </c>
      <c r="AC27" s="9">
        <v>2</v>
      </c>
      <c r="AD27" s="9">
        <v>23</v>
      </c>
      <c r="AE27" s="8">
        <f t="shared" si="15"/>
        <v>25</v>
      </c>
      <c r="AF27" s="8" t="str">
        <f t="shared" si="16"/>
        <v>F</v>
      </c>
      <c r="AG27" s="9">
        <v>27</v>
      </c>
      <c r="AH27" s="8" t="str">
        <f t="shared" si="17"/>
        <v>B</v>
      </c>
      <c r="AI27" s="10">
        <f t="shared" si="29"/>
        <v>271</v>
      </c>
      <c r="AJ27" s="11">
        <f t="shared" si="30"/>
        <v>0</v>
      </c>
      <c r="AK27" s="11" t="str">
        <f t="shared" si="31"/>
        <v>Fail</v>
      </c>
      <c r="AL27" s="42">
        <f t="shared" si="32"/>
        <v>3</v>
      </c>
      <c r="AM27" s="8">
        <f t="shared" si="33"/>
        <v>2</v>
      </c>
      <c r="AN27" s="8">
        <f t="shared" si="34"/>
        <v>0</v>
      </c>
      <c r="AO27" s="8">
        <f t="shared" si="35"/>
        <v>2</v>
      </c>
      <c r="AP27" s="8">
        <f t="shared" si="36"/>
        <v>0</v>
      </c>
      <c r="AQ27" s="8">
        <f t="shared" si="37"/>
        <v>1</v>
      </c>
      <c r="AR27" s="8">
        <f t="shared" si="38"/>
        <v>2</v>
      </c>
      <c r="AS27" s="8">
        <f t="shared" si="39"/>
        <v>0</v>
      </c>
    </row>
    <row r="28" spans="1:45" ht="18" thickBot="1">
      <c r="A28" s="74">
        <v>26</v>
      </c>
      <c r="B28" s="70" t="s">
        <v>160</v>
      </c>
      <c r="C28" s="76">
        <v>13</v>
      </c>
      <c r="D28" s="76">
        <v>25</v>
      </c>
      <c r="E28" s="9">
        <f t="shared" si="28"/>
        <v>38</v>
      </c>
      <c r="F28" s="62">
        <v>20</v>
      </c>
      <c r="G28" s="9">
        <f t="shared" si="5"/>
        <v>58</v>
      </c>
      <c r="H28" s="9" t="str">
        <f t="shared" si="6"/>
        <v>D</v>
      </c>
      <c r="I28" s="76">
        <v>39</v>
      </c>
      <c r="J28" s="76">
        <v>6</v>
      </c>
      <c r="K28" s="8">
        <f t="shared" si="0"/>
        <v>45</v>
      </c>
      <c r="L28" s="9" t="str">
        <f t="shared" si="7"/>
        <v>F</v>
      </c>
      <c r="M28" s="76">
        <v>13</v>
      </c>
      <c r="N28" s="76">
        <v>15</v>
      </c>
      <c r="O28" s="8">
        <f t="shared" si="8"/>
        <v>28</v>
      </c>
      <c r="P28" s="8" t="str">
        <f t="shared" si="9"/>
        <v>F</v>
      </c>
      <c r="Q28" s="76">
        <v>14</v>
      </c>
      <c r="R28" s="76">
        <v>16</v>
      </c>
      <c r="S28" s="9">
        <f t="shared" si="10"/>
        <v>30</v>
      </c>
      <c r="T28" s="8" t="str">
        <f t="shared" si="11"/>
        <v>A-</v>
      </c>
      <c r="U28" s="78">
        <v>16</v>
      </c>
      <c r="V28" s="78">
        <v>14</v>
      </c>
      <c r="W28" s="9">
        <f t="shared" si="2"/>
        <v>30</v>
      </c>
      <c r="X28" s="8" t="str">
        <f t="shared" si="12"/>
        <v>F</v>
      </c>
      <c r="Y28" s="76">
        <v>23</v>
      </c>
      <c r="Z28" s="76">
        <v>25</v>
      </c>
      <c r="AA28" s="8">
        <f t="shared" si="13"/>
        <v>48</v>
      </c>
      <c r="AB28" s="8" t="str">
        <f t="shared" si="14"/>
        <v>C</v>
      </c>
      <c r="AC28" s="9">
        <v>6</v>
      </c>
      <c r="AD28" s="9">
        <v>18</v>
      </c>
      <c r="AE28" s="8">
        <f t="shared" si="15"/>
        <v>24</v>
      </c>
      <c r="AF28" s="8" t="str">
        <f t="shared" si="16"/>
        <v>F</v>
      </c>
      <c r="AG28" s="9">
        <v>20</v>
      </c>
      <c r="AH28" s="8" t="str">
        <f t="shared" si="17"/>
        <v>C</v>
      </c>
      <c r="AI28" s="10">
        <f t="shared" si="29"/>
        <v>283</v>
      </c>
      <c r="AJ28" s="11">
        <f t="shared" si="30"/>
        <v>0</v>
      </c>
      <c r="AK28" s="11" t="str">
        <f t="shared" si="31"/>
        <v>Fail</v>
      </c>
      <c r="AL28" s="42">
        <f t="shared" si="32"/>
        <v>4</v>
      </c>
      <c r="AM28" s="8">
        <f t="shared" si="33"/>
        <v>1</v>
      </c>
      <c r="AN28" s="8">
        <f t="shared" si="34"/>
        <v>0</v>
      </c>
      <c r="AO28" s="8">
        <f t="shared" si="35"/>
        <v>0</v>
      </c>
      <c r="AP28" s="8">
        <f t="shared" si="36"/>
        <v>3.5</v>
      </c>
      <c r="AQ28" s="8">
        <f t="shared" si="37"/>
        <v>0</v>
      </c>
      <c r="AR28" s="8">
        <f t="shared" si="38"/>
        <v>2</v>
      </c>
      <c r="AS28" s="8">
        <f t="shared" si="39"/>
        <v>0</v>
      </c>
    </row>
    <row r="29" spans="1:45" ht="18" thickBot="1">
      <c r="A29" s="74">
        <v>27</v>
      </c>
      <c r="B29" s="70" t="s">
        <v>161</v>
      </c>
      <c r="C29" s="76">
        <v>25</v>
      </c>
      <c r="D29" s="76">
        <v>24</v>
      </c>
      <c r="E29" s="9">
        <f t="shared" si="28"/>
        <v>49</v>
      </c>
      <c r="F29" s="62">
        <v>23</v>
      </c>
      <c r="G29" s="9">
        <f t="shared" si="5"/>
        <v>72</v>
      </c>
      <c r="H29" s="9" t="str">
        <f t="shared" si="6"/>
        <v>C</v>
      </c>
      <c r="I29" s="76">
        <v>27</v>
      </c>
      <c r="J29" s="76">
        <v>5</v>
      </c>
      <c r="K29" s="8">
        <f t="shared" si="0"/>
        <v>32</v>
      </c>
      <c r="L29" s="9" t="str">
        <f t="shared" si="7"/>
        <v>F</v>
      </c>
      <c r="M29" s="76">
        <v>19</v>
      </c>
      <c r="N29" s="76">
        <v>15</v>
      </c>
      <c r="O29" s="8">
        <f t="shared" si="8"/>
        <v>34</v>
      </c>
      <c r="P29" s="8" t="str">
        <f t="shared" si="9"/>
        <v>D</v>
      </c>
      <c r="Q29" s="76">
        <v>19</v>
      </c>
      <c r="R29" s="76">
        <v>18</v>
      </c>
      <c r="S29" s="9">
        <f t="shared" si="10"/>
        <v>37</v>
      </c>
      <c r="T29" s="8" t="str">
        <f t="shared" si="11"/>
        <v>A</v>
      </c>
      <c r="U29" s="78">
        <v>14</v>
      </c>
      <c r="V29" s="78">
        <v>17</v>
      </c>
      <c r="W29" s="9">
        <f t="shared" si="2"/>
        <v>31</v>
      </c>
      <c r="X29" s="8" t="str">
        <f t="shared" si="12"/>
        <v>F</v>
      </c>
      <c r="Y29" s="76">
        <v>20</v>
      </c>
      <c r="Z29" s="76">
        <v>22</v>
      </c>
      <c r="AA29" s="8">
        <f t="shared" si="13"/>
        <v>42</v>
      </c>
      <c r="AB29" s="8" t="str">
        <f t="shared" si="14"/>
        <v>C</v>
      </c>
      <c r="AC29" s="9">
        <v>10</v>
      </c>
      <c r="AD29" s="9">
        <v>14</v>
      </c>
      <c r="AE29" s="8">
        <f t="shared" si="15"/>
        <v>24</v>
      </c>
      <c r="AF29" s="8" t="str">
        <f t="shared" si="16"/>
        <v>F</v>
      </c>
      <c r="AG29" s="9">
        <v>24</v>
      </c>
      <c r="AH29" s="8" t="str">
        <f t="shared" si="17"/>
        <v>C</v>
      </c>
      <c r="AI29" s="10">
        <f t="shared" si="29"/>
        <v>296</v>
      </c>
      <c r="AJ29" s="11">
        <f t="shared" si="30"/>
        <v>0</v>
      </c>
      <c r="AK29" s="11" t="str">
        <f t="shared" si="31"/>
        <v>Fail</v>
      </c>
      <c r="AL29" s="42">
        <f t="shared" si="32"/>
        <v>3</v>
      </c>
      <c r="AM29" s="8">
        <f t="shared" si="33"/>
        <v>2</v>
      </c>
      <c r="AN29" s="8">
        <f t="shared" si="34"/>
        <v>0</v>
      </c>
      <c r="AO29" s="8">
        <f t="shared" si="35"/>
        <v>1</v>
      </c>
      <c r="AP29" s="8">
        <f t="shared" si="36"/>
        <v>4</v>
      </c>
      <c r="AQ29" s="8">
        <f t="shared" si="37"/>
        <v>0</v>
      </c>
      <c r="AR29" s="8">
        <f t="shared" si="38"/>
        <v>2</v>
      </c>
      <c r="AS29" s="8">
        <f t="shared" si="39"/>
        <v>0</v>
      </c>
    </row>
    <row r="30" spans="1:45" ht="18" thickBot="1">
      <c r="A30" s="74">
        <v>28</v>
      </c>
      <c r="B30" s="70" t="s">
        <v>148</v>
      </c>
      <c r="C30" s="76">
        <v>32</v>
      </c>
      <c r="D30" s="76">
        <v>19</v>
      </c>
      <c r="E30" s="9">
        <f t="shared" si="28"/>
        <v>51</v>
      </c>
      <c r="F30" s="62">
        <v>22</v>
      </c>
      <c r="G30" s="9">
        <f t="shared" si="5"/>
        <v>73</v>
      </c>
      <c r="H30" s="9" t="str">
        <f t="shared" si="6"/>
        <v>C</v>
      </c>
      <c r="I30" s="76">
        <v>33</v>
      </c>
      <c r="J30" s="76">
        <v>10</v>
      </c>
      <c r="K30" s="8">
        <f t="shared" si="0"/>
        <v>43</v>
      </c>
      <c r="L30" s="9" t="str">
        <f t="shared" si="7"/>
        <v>F</v>
      </c>
      <c r="M30" s="76">
        <v>14</v>
      </c>
      <c r="N30" s="76">
        <v>15</v>
      </c>
      <c r="O30" s="8">
        <f t="shared" si="8"/>
        <v>29</v>
      </c>
      <c r="P30" s="8" t="str">
        <f t="shared" si="9"/>
        <v>F</v>
      </c>
      <c r="Q30" s="76">
        <v>20</v>
      </c>
      <c r="R30" s="76">
        <v>20</v>
      </c>
      <c r="S30" s="9">
        <f t="shared" si="10"/>
        <v>40</v>
      </c>
      <c r="T30" s="8" t="str">
        <f t="shared" si="11"/>
        <v>A+</v>
      </c>
      <c r="U30" s="78">
        <v>25</v>
      </c>
      <c r="V30" s="78">
        <v>16</v>
      </c>
      <c r="W30" s="9">
        <f t="shared" si="2"/>
        <v>41</v>
      </c>
      <c r="X30" s="8" t="str">
        <f t="shared" si="12"/>
        <v>C</v>
      </c>
      <c r="Y30" s="76">
        <v>36</v>
      </c>
      <c r="Z30" s="76">
        <v>18</v>
      </c>
      <c r="AA30" s="8">
        <f t="shared" si="13"/>
        <v>54</v>
      </c>
      <c r="AB30" s="8" t="str">
        <f t="shared" si="14"/>
        <v>B</v>
      </c>
      <c r="AC30" s="9">
        <v>15</v>
      </c>
      <c r="AD30" s="9">
        <v>14</v>
      </c>
      <c r="AE30" s="8">
        <f t="shared" si="15"/>
        <v>29</v>
      </c>
      <c r="AF30" s="8" t="str">
        <f t="shared" si="16"/>
        <v>F</v>
      </c>
      <c r="AG30" s="9">
        <v>24</v>
      </c>
      <c r="AH30" s="8" t="str">
        <f t="shared" si="17"/>
        <v>C</v>
      </c>
      <c r="AI30" s="10">
        <f t="shared" si="29"/>
        <v>333</v>
      </c>
      <c r="AJ30" s="11">
        <f t="shared" si="30"/>
        <v>0</v>
      </c>
      <c r="AK30" s="11" t="str">
        <f t="shared" si="31"/>
        <v>Fail</v>
      </c>
      <c r="AL30" s="42">
        <f t="shared" si="32"/>
        <v>3</v>
      </c>
      <c r="AM30" s="8">
        <f t="shared" si="33"/>
        <v>2</v>
      </c>
      <c r="AN30" s="8">
        <f t="shared" si="34"/>
        <v>0</v>
      </c>
      <c r="AO30" s="8">
        <f t="shared" si="35"/>
        <v>0</v>
      </c>
      <c r="AP30" s="8">
        <f t="shared" si="36"/>
        <v>5</v>
      </c>
      <c r="AQ30" s="8">
        <f t="shared" si="37"/>
        <v>2</v>
      </c>
      <c r="AR30" s="8">
        <f t="shared" si="38"/>
        <v>3</v>
      </c>
      <c r="AS30" s="8">
        <f t="shared" si="39"/>
        <v>0</v>
      </c>
    </row>
    <row r="31" spans="1:45" ht="18" thickBot="1">
      <c r="A31" s="74">
        <v>29</v>
      </c>
      <c r="B31" s="70" t="s">
        <v>162</v>
      </c>
      <c r="C31" s="76">
        <v>23</v>
      </c>
      <c r="D31" s="76">
        <v>23</v>
      </c>
      <c r="E31" s="9">
        <f t="shared" si="28"/>
        <v>46</v>
      </c>
      <c r="F31" s="62">
        <v>22</v>
      </c>
      <c r="G31" s="9">
        <f t="shared" si="5"/>
        <v>68</v>
      </c>
      <c r="H31" s="9" t="str">
        <f t="shared" si="6"/>
        <v>C</v>
      </c>
      <c r="I31" s="76">
        <v>17</v>
      </c>
      <c r="J31" s="76">
        <v>9</v>
      </c>
      <c r="K31" s="8">
        <f t="shared" si="0"/>
        <v>26</v>
      </c>
      <c r="L31" s="9" t="str">
        <f t="shared" si="7"/>
        <v>F</v>
      </c>
      <c r="M31" s="76">
        <v>16</v>
      </c>
      <c r="N31" s="76">
        <v>11</v>
      </c>
      <c r="O31" s="8">
        <f t="shared" si="8"/>
        <v>27</v>
      </c>
      <c r="P31" s="8" t="str">
        <f t="shared" si="9"/>
        <v>F</v>
      </c>
      <c r="Q31" s="76">
        <v>13</v>
      </c>
      <c r="R31" s="76">
        <v>16</v>
      </c>
      <c r="S31" s="9">
        <f t="shared" si="10"/>
        <v>29</v>
      </c>
      <c r="T31" s="8" t="str">
        <f t="shared" si="11"/>
        <v>B</v>
      </c>
      <c r="U31" s="78">
        <v>17</v>
      </c>
      <c r="V31" s="78">
        <v>11</v>
      </c>
      <c r="W31" s="9">
        <f t="shared" si="2"/>
        <v>28</v>
      </c>
      <c r="X31" s="8" t="str">
        <f t="shared" si="12"/>
        <v>F</v>
      </c>
      <c r="Y31" s="76">
        <v>32</v>
      </c>
      <c r="Z31" s="76">
        <v>19</v>
      </c>
      <c r="AA31" s="8">
        <f t="shared" si="13"/>
        <v>51</v>
      </c>
      <c r="AB31" s="8" t="str">
        <f t="shared" si="14"/>
        <v>B</v>
      </c>
      <c r="AC31" s="9">
        <v>8</v>
      </c>
      <c r="AD31" s="9">
        <v>15</v>
      </c>
      <c r="AE31" s="8">
        <f t="shared" si="15"/>
        <v>23</v>
      </c>
      <c r="AF31" s="8" t="str">
        <f t="shared" si="16"/>
        <v>F</v>
      </c>
      <c r="AG31" s="9">
        <v>27</v>
      </c>
      <c r="AH31" s="8" t="str">
        <f t="shared" si="17"/>
        <v>B</v>
      </c>
      <c r="AI31" s="10">
        <f t="shared" si="29"/>
        <v>279</v>
      </c>
      <c r="AJ31" s="11">
        <f t="shared" si="30"/>
        <v>0</v>
      </c>
      <c r="AK31" s="11" t="str">
        <f t="shared" si="31"/>
        <v>Fail</v>
      </c>
      <c r="AL31" s="42">
        <f t="shared" si="32"/>
        <v>4</v>
      </c>
      <c r="AM31" s="8">
        <f t="shared" si="33"/>
        <v>2</v>
      </c>
      <c r="AN31" s="8">
        <f t="shared" si="34"/>
        <v>0</v>
      </c>
      <c r="AO31" s="8">
        <f t="shared" si="35"/>
        <v>0</v>
      </c>
      <c r="AP31" s="8">
        <f t="shared" si="36"/>
        <v>3</v>
      </c>
      <c r="AQ31" s="8">
        <f t="shared" si="37"/>
        <v>0</v>
      </c>
      <c r="AR31" s="8">
        <f t="shared" si="38"/>
        <v>3</v>
      </c>
      <c r="AS31" s="8">
        <f t="shared" si="39"/>
        <v>0</v>
      </c>
    </row>
    <row r="32" spans="1:45" ht="18" thickBot="1">
      <c r="A32" s="74">
        <v>31</v>
      </c>
      <c r="B32" s="70" t="s">
        <v>163</v>
      </c>
      <c r="C32" s="76">
        <v>11</v>
      </c>
      <c r="D32" s="76">
        <v>24</v>
      </c>
      <c r="E32" s="9">
        <f t="shared" si="28"/>
        <v>35</v>
      </c>
      <c r="F32" s="62">
        <v>12</v>
      </c>
      <c r="G32" s="9">
        <f t="shared" si="5"/>
        <v>47</v>
      </c>
      <c r="H32" s="9" t="str">
        <f t="shared" si="6"/>
        <v>F</v>
      </c>
      <c r="I32" s="76">
        <v>15</v>
      </c>
      <c r="J32" s="76">
        <v>6</v>
      </c>
      <c r="K32" s="8">
        <f t="shared" si="0"/>
        <v>21</v>
      </c>
      <c r="L32" s="9" t="str">
        <f t="shared" si="7"/>
        <v>F</v>
      </c>
      <c r="M32" s="76">
        <v>14</v>
      </c>
      <c r="N32" s="76">
        <v>15</v>
      </c>
      <c r="O32" s="8">
        <f t="shared" si="8"/>
        <v>29</v>
      </c>
      <c r="P32" s="8" t="str">
        <f t="shared" si="9"/>
        <v>F</v>
      </c>
      <c r="Q32" s="76">
        <v>15</v>
      </c>
      <c r="R32" s="76">
        <v>15</v>
      </c>
      <c r="S32" s="9">
        <f t="shared" si="10"/>
        <v>30</v>
      </c>
      <c r="T32" s="8" t="str">
        <f t="shared" si="11"/>
        <v>A-</v>
      </c>
      <c r="U32" s="78">
        <v>7</v>
      </c>
      <c r="V32" s="78">
        <v>14</v>
      </c>
      <c r="W32" s="9">
        <f t="shared" si="2"/>
        <v>21</v>
      </c>
      <c r="X32" s="8" t="str">
        <f t="shared" si="12"/>
        <v>F</v>
      </c>
      <c r="Y32" s="76">
        <v>19</v>
      </c>
      <c r="Z32" s="76">
        <v>14</v>
      </c>
      <c r="AA32" s="8">
        <f t="shared" si="13"/>
        <v>33</v>
      </c>
      <c r="AB32" s="8" t="str">
        <f t="shared" si="14"/>
        <v>D</v>
      </c>
      <c r="AC32" s="9">
        <v>6</v>
      </c>
      <c r="AD32" s="9">
        <v>18</v>
      </c>
      <c r="AE32" s="8">
        <f t="shared" si="15"/>
        <v>24</v>
      </c>
      <c r="AF32" s="8" t="str">
        <f t="shared" si="16"/>
        <v>F</v>
      </c>
      <c r="AG32" s="9">
        <v>21</v>
      </c>
      <c r="AH32" s="8" t="str">
        <f t="shared" si="17"/>
        <v>C</v>
      </c>
      <c r="AI32" s="10">
        <f t="shared" si="29"/>
        <v>226</v>
      </c>
      <c r="AJ32" s="11">
        <f t="shared" si="30"/>
        <v>0</v>
      </c>
      <c r="AK32" s="11" t="str">
        <f t="shared" si="31"/>
        <v>Fail</v>
      </c>
      <c r="AL32" s="42">
        <f t="shared" si="32"/>
        <v>5</v>
      </c>
      <c r="AM32" s="8">
        <f t="shared" si="33"/>
        <v>0</v>
      </c>
      <c r="AN32" s="8">
        <f t="shared" si="34"/>
        <v>0</v>
      </c>
      <c r="AO32" s="8">
        <f t="shared" si="35"/>
        <v>0</v>
      </c>
      <c r="AP32" s="8">
        <f t="shared" si="36"/>
        <v>3.5</v>
      </c>
      <c r="AQ32" s="8">
        <f t="shared" si="37"/>
        <v>0</v>
      </c>
      <c r="AR32" s="8">
        <f t="shared" si="38"/>
        <v>1</v>
      </c>
      <c r="AS32" s="8">
        <f t="shared" si="39"/>
        <v>0</v>
      </c>
    </row>
    <row r="33" spans="1:45" ht="18" thickBot="1">
      <c r="A33" s="74">
        <v>32</v>
      </c>
      <c r="B33" s="70" t="s">
        <v>164</v>
      </c>
      <c r="C33" s="76">
        <v>17</v>
      </c>
      <c r="D33" s="76">
        <v>22</v>
      </c>
      <c r="E33" s="9">
        <f t="shared" si="28"/>
        <v>39</v>
      </c>
      <c r="F33" s="62">
        <v>18</v>
      </c>
      <c r="G33" s="9">
        <f t="shared" si="5"/>
        <v>57</v>
      </c>
      <c r="H33" s="9" t="str">
        <f t="shared" si="6"/>
        <v>D</v>
      </c>
      <c r="I33" s="76">
        <v>21</v>
      </c>
      <c r="J33" s="76">
        <v>6</v>
      </c>
      <c r="K33" s="8">
        <f t="shared" si="0"/>
        <v>27</v>
      </c>
      <c r="L33" s="9" t="str">
        <f t="shared" si="7"/>
        <v>F</v>
      </c>
      <c r="M33" s="76">
        <v>14</v>
      </c>
      <c r="N33" s="76">
        <v>16</v>
      </c>
      <c r="O33" s="8">
        <f t="shared" si="8"/>
        <v>30</v>
      </c>
      <c r="P33" s="8" t="str">
        <f t="shared" si="9"/>
        <v>F</v>
      </c>
      <c r="Q33" s="76">
        <v>12</v>
      </c>
      <c r="R33" s="76">
        <v>15</v>
      </c>
      <c r="S33" s="9">
        <f t="shared" si="10"/>
        <v>27</v>
      </c>
      <c r="T33" s="8" t="str">
        <f t="shared" si="11"/>
        <v>B</v>
      </c>
      <c r="U33" s="78">
        <v>17</v>
      </c>
      <c r="V33" s="78">
        <v>12</v>
      </c>
      <c r="W33" s="9">
        <f t="shared" si="2"/>
        <v>29</v>
      </c>
      <c r="X33" s="8" t="str">
        <f t="shared" si="12"/>
        <v>F</v>
      </c>
      <c r="Y33" s="76">
        <v>11</v>
      </c>
      <c r="Z33" s="76">
        <v>11</v>
      </c>
      <c r="AA33" s="8">
        <f t="shared" si="13"/>
        <v>22</v>
      </c>
      <c r="AB33" s="8" t="str">
        <f t="shared" si="14"/>
        <v>F</v>
      </c>
      <c r="AC33" s="9">
        <v>3</v>
      </c>
      <c r="AD33" s="9">
        <v>12</v>
      </c>
      <c r="AE33" s="8">
        <f t="shared" si="15"/>
        <v>15</v>
      </c>
      <c r="AF33" s="8" t="str">
        <f t="shared" si="16"/>
        <v>F</v>
      </c>
      <c r="AG33" s="9">
        <v>26</v>
      </c>
      <c r="AH33" s="8" t="str">
        <f t="shared" si="17"/>
        <v>B</v>
      </c>
      <c r="AI33" s="10">
        <f t="shared" si="29"/>
        <v>233</v>
      </c>
      <c r="AJ33" s="11">
        <f t="shared" si="30"/>
        <v>0</v>
      </c>
      <c r="AK33" s="11" t="str">
        <f t="shared" si="31"/>
        <v>Fail</v>
      </c>
      <c r="AL33" s="42">
        <f t="shared" si="32"/>
        <v>5</v>
      </c>
      <c r="AM33" s="8">
        <f t="shared" si="33"/>
        <v>1</v>
      </c>
      <c r="AN33" s="8">
        <f t="shared" si="34"/>
        <v>0</v>
      </c>
      <c r="AO33" s="8">
        <f t="shared" si="35"/>
        <v>0</v>
      </c>
      <c r="AP33" s="8">
        <f t="shared" si="36"/>
        <v>3</v>
      </c>
      <c r="AQ33" s="8">
        <f t="shared" si="37"/>
        <v>0</v>
      </c>
      <c r="AR33" s="8">
        <f t="shared" si="38"/>
        <v>0</v>
      </c>
      <c r="AS33" s="8">
        <f t="shared" si="39"/>
        <v>0</v>
      </c>
    </row>
    <row r="34" spans="1:45" ht="18" thickBot="1">
      <c r="A34" s="74">
        <v>33</v>
      </c>
      <c r="B34" s="70" t="s">
        <v>165</v>
      </c>
      <c r="C34" s="76">
        <v>8</v>
      </c>
      <c r="D34" s="76">
        <v>25</v>
      </c>
      <c r="E34" s="9">
        <f t="shared" si="28"/>
        <v>33</v>
      </c>
      <c r="F34" s="62">
        <v>23</v>
      </c>
      <c r="G34" s="9">
        <f t="shared" si="5"/>
        <v>56</v>
      </c>
      <c r="H34" s="9" t="str">
        <f t="shared" si="6"/>
        <v>D</v>
      </c>
      <c r="I34" s="76">
        <v>33</v>
      </c>
      <c r="J34" s="76">
        <v>12</v>
      </c>
      <c r="K34" s="8">
        <f t="shared" si="0"/>
        <v>45</v>
      </c>
      <c r="L34" s="9" t="str">
        <f t="shared" si="7"/>
        <v>F</v>
      </c>
      <c r="M34" s="76">
        <v>10</v>
      </c>
      <c r="N34" s="76">
        <v>19</v>
      </c>
      <c r="O34" s="8">
        <f t="shared" si="8"/>
        <v>29</v>
      </c>
      <c r="P34" s="8" t="str">
        <f t="shared" si="9"/>
        <v>F</v>
      </c>
      <c r="Q34" s="76">
        <v>8</v>
      </c>
      <c r="R34" s="76">
        <v>14</v>
      </c>
      <c r="S34" s="9">
        <f t="shared" si="10"/>
        <v>22</v>
      </c>
      <c r="T34" s="8" t="str">
        <f t="shared" si="11"/>
        <v>C</v>
      </c>
      <c r="U34" s="78">
        <v>9</v>
      </c>
      <c r="V34" s="78">
        <v>17</v>
      </c>
      <c r="W34" s="9">
        <f t="shared" si="2"/>
        <v>26</v>
      </c>
      <c r="X34" s="8" t="str">
        <f t="shared" si="12"/>
        <v>F</v>
      </c>
      <c r="Y34" s="76">
        <v>2</v>
      </c>
      <c r="Z34" s="76">
        <v>27</v>
      </c>
      <c r="AA34" s="8">
        <f t="shared" si="13"/>
        <v>29</v>
      </c>
      <c r="AB34" s="8" t="str">
        <f t="shared" si="14"/>
        <v>F</v>
      </c>
      <c r="AC34" s="9">
        <v>0</v>
      </c>
      <c r="AD34" s="9">
        <v>26</v>
      </c>
      <c r="AE34" s="8">
        <f t="shared" si="15"/>
        <v>26</v>
      </c>
      <c r="AF34" s="8" t="str">
        <f t="shared" si="16"/>
        <v>F</v>
      </c>
      <c r="AG34" s="9">
        <v>22</v>
      </c>
      <c r="AH34" s="8" t="str">
        <f t="shared" si="17"/>
        <v>C</v>
      </c>
      <c r="AI34" s="10">
        <f t="shared" si="29"/>
        <v>255</v>
      </c>
      <c r="AJ34" s="11">
        <f t="shared" si="30"/>
        <v>0</v>
      </c>
      <c r="AK34" s="11" t="str">
        <f t="shared" si="31"/>
        <v>Fail</v>
      </c>
      <c r="AL34" s="42">
        <f t="shared" si="32"/>
        <v>5</v>
      </c>
      <c r="AM34" s="8">
        <f t="shared" si="33"/>
        <v>1</v>
      </c>
      <c r="AN34" s="8">
        <f t="shared" si="34"/>
        <v>0</v>
      </c>
      <c r="AO34" s="8">
        <f t="shared" si="35"/>
        <v>0</v>
      </c>
      <c r="AP34" s="8">
        <f t="shared" si="36"/>
        <v>2</v>
      </c>
      <c r="AQ34" s="8">
        <f t="shared" si="37"/>
        <v>0</v>
      </c>
      <c r="AR34" s="8">
        <f t="shared" si="38"/>
        <v>0</v>
      </c>
      <c r="AS34" s="8">
        <f t="shared" si="39"/>
        <v>0</v>
      </c>
    </row>
    <row r="35" spans="1:45" ht="18" thickBot="1">
      <c r="A35" s="74">
        <v>34</v>
      </c>
      <c r="B35" s="70" t="s">
        <v>166</v>
      </c>
      <c r="C35" s="76">
        <v>5</v>
      </c>
      <c r="D35" s="76">
        <v>21</v>
      </c>
      <c r="E35" s="9">
        <f t="shared" si="28"/>
        <v>26</v>
      </c>
      <c r="F35" s="62">
        <v>13</v>
      </c>
      <c r="G35" s="9">
        <f t="shared" si="5"/>
        <v>39</v>
      </c>
      <c r="H35" s="9" t="str">
        <f t="shared" si="6"/>
        <v>F</v>
      </c>
      <c r="I35" s="76">
        <v>9</v>
      </c>
      <c r="J35" s="76">
        <v>9</v>
      </c>
      <c r="K35" s="8">
        <f t="shared" si="0"/>
        <v>18</v>
      </c>
      <c r="L35" s="9" t="str">
        <f t="shared" si="7"/>
        <v>F</v>
      </c>
      <c r="M35" s="76">
        <v>6</v>
      </c>
      <c r="N35" s="76">
        <v>19</v>
      </c>
      <c r="O35" s="8">
        <f t="shared" si="8"/>
        <v>25</v>
      </c>
      <c r="P35" s="8" t="str">
        <f t="shared" si="9"/>
        <v>F</v>
      </c>
      <c r="Q35" s="76">
        <v>15</v>
      </c>
      <c r="R35" s="76">
        <v>15</v>
      </c>
      <c r="S35" s="9">
        <f t="shared" si="10"/>
        <v>30</v>
      </c>
      <c r="T35" s="8" t="str">
        <f t="shared" si="11"/>
        <v>A-</v>
      </c>
      <c r="U35" s="78">
        <v>2</v>
      </c>
      <c r="V35" s="78">
        <v>14</v>
      </c>
      <c r="W35" s="9">
        <f t="shared" si="2"/>
        <v>16</v>
      </c>
      <c r="X35" s="8" t="str">
        <f t="shared" si="12"/>
        <v>F</v>
      </c>
      <c r="Y35" s="76">
        <v>12</v>
      </c>
      <c r="Z35" s="76">
        <v>15</v>
      </c>
      <c r="AA35" s="8">
        <f t="shared" si="13"/>
        <v>27</v>
      </c>
      <c r="AB35" s="8" t="str">
        <f t="shared" si="14"/>
        <v>F</v>
      </c>
      <c r="AC35" s="9">
        <v>3</v>
      </c>
      <c r="AD35" s="9">
        <v>12</v>
      </c>
      <c r="AE35" s="8">
        <f t="shared" si="15"/>
        <v>15</v>
      </c>
      <c r="AF35" s="8" t="str">
        <f t="shared" si="16"/>
        <v>F</v>
      </c>
      <c r="AG35" s="9">
        <v>21</v>
      </c>
      <c r="AH35" s="8" t="str">
        <f t="shared" si="17"/>
        <v>C</v>
      </c>
      <c r="AI35" s="10">
        <f t="shared" si="29"/>
        <v>191</v>
      </c>
      <c r="AJ35" s="11">
        <f t="shared" si="30"/>
        <v>0</v>
      </c>
      <c r="AK35" s="11" t="str">
        <f t="shared" si="31"/>
        <v>Fail</v>
      </c>
      <c r="AL35" s="42">
        <f t="shared" si="32"/>
        <v>6</v>
      </c>
      <c r="AM35" s="8">
        <f t="shared" si="33"/>
        <v>0</v>
      </c>
      <c r="AN35" s="8">
        <f t="shared" si="34"/>
        <v>0</v>
      </c>
      <c r="AO35" s="8">
        <f t="shared" si="35"/>
        <v>0</v>
      </c>
      <c r="AP35" s="8">
        <f t="shared" si="36"/>
        <v>3.5</v>
      </c>
      <c r="AQ35" s="8">
        <f t="shared" si="37"/>
        <v>0</v>
      </c>
      <c r="AR35" s="8">
        <f t="shared" si="38"/>
        <v>0</v>
      </c>
      <c r="AS35" s="8">
        <f t="shared" si="39"/>
        <v>0</v>
      </c>
    </row>
    <row r="36" spans="1:45" ht="18" thickBot="1">
      <c r="A36" s="74">
        <v>35</v>
      </c>
      <c r="B36" s="70" t="s">
        <v>167</v>
      </c>
      <c r="C36" s="76">
        <v>14</v>
      </c>
      <c r="D36" s="76">
        <v>26</v>
      </c>
      <c r="E36" s="9">
        <f t="shared" si="28"/>
        <v>40</v>
      </c>
      <c r="F36" s="62">
        <v>17</v>
      </c>
      <c r="G36" s="9">
        <f t="shared" si="5"/>
        <v>57</v>
      </c>
      <c r="H36" s="9" t="str">
        <f t="shared" si="6"/>
        <v>D</v>
      </c>
      <c r="I36" s="76">
        <v>9</v>
      </c>
      <c r="J36" s="76">
        <v>2</v>
      </c>
      <c r="K36" s="8">
        <f t="shared" si="0"/>
        <v>11</v>
      </c>
      <c r="L36" s="9" t="str">
        <f t="shared" si="7"/>
        <v>F</v>
      </c>
      <c r="M36" s="76">
        <v>14</v>
      </c>
      <c r="N36" s="76">
        <v>12</v>
      </c>
      <c r="O36" s="8">
        <f t="shared" si="8"/>
        <v>26</v>
      </c>
      <c r="P36" s="8" t="str">
        <f t="shared" si="9"/>
        <v>F</v>
      </c>
      <c r="Q36" s="76">
        <v>13</v>
      </c>
      <c r="R36" s="76">
        <v>14</v>
      </c>
      <c r="S36" s="9">
        <f t="shared" si="10"/>
        <v>27</v>
      </c>
      <c r="T36" s="8" t="str">
        <f t="shared" si="11"/>
        <v>B</v>
      </c>
      <c r="U36" s="78">
        <v>9</v>
      </c>
      <c r="V36" s="78">
        <v>15</v>
      </c>
      <c r="W36" s="9">
        <f t="shared" si="2"/>
        <v>24</v>
      </c>
      <c r="X36" s="8" t="str">
        <f t="shared" si="12"/>
        <v>F</v>
      </c>
      <c r="Y36" s="76">
        <v>18</v>
      </c>
      <c r="Z36" s="76">
        <v>22</v>
      </c>
      <c r="AA36" s="8">
        <f t="shared" si="13"/>
        <v>40</v>
      </c>
      <c r="AB36" s="8" t="str">
        <f t="shared" si="14"/>
        <v>C</v>
      </c>
      <c r="AC36" s="9">
        <v>4</v>
      </c>
      <c r="AD36" s="9">
        <v>15</v>
      </c>
      <c r="AE36" s="8">
        <f t="shared" si="15"/>
        <v>19</v>
      </c>
      <c r="AF36" s="8" t="str">
        <f t="shared" si="16"/>
        <v>F</v>
      </c>
      <c r="AG36" s="9">
        <v>24</v>
      </c>
      <c r="AH36" s="8" t="str">
        <f t="shared" si="17"/>
        <v>C</v>
      </c>
      <c r="AI36" s="10">
        <f t="shared" si="29"/>
        <v>228</v>
      </c>
      <c r="AJ36" s="11">
        <f t="shared" si="30"/>
        <v>0</v>
      </c>
      <c r="AK36" s="11" t="str">
        <f t="shared" si="31"/>
        <v>Fail</v>
      </c>
      <c r="AL36" s="42">
        <f t="shared" si="32"/>
        <v>4</v>
      </c>
      <c r="AM36" s="8">
        <f t="shared" si="33"/>
        <v>1</v>
      </c>
      <c r="AN36" s="8">
        <f t="shared" si="34"/>
        <v>0</v>
      </c>
      <c r="AO36" s="8">
        <f t="shared" si="35"/>
        <v>0</v>
      </c>
      <c r="AP36" s="8">
        <f t="shared" si="36"/>
        <v>3</v>
      </c>
      <c r="AQ36" s="8">
        <f t="shared" si="37"/>
        <v>0</v>
      </c>
      <c r="AR36" s="8">
        <f t="shared" si="38"/>
        <v>2</v>
      </c>
      <c r="AS36" s="8">
        <f t="shared" si="39"/>
        <v>0</v>
      </c>
    </row>
    <row r="37" spans="1:45" ht="18" thickBot="1">
      <c r="A37" s="74">
        <v>36</v>
      </c>
      <c r="B37" s="70" t="s">
        <v>168</v>
      </c>
      <c r="C37" s="76">
        <v>12</v>
      </c>
      <c r="D37" s="76">
        <v>17</v>
      </c>
      <c r="E37" s="9">
        <f t="shared" si="28"/>
        <v>29</v>
      </c>
      <c r="F37" s="62">
        <v>15</v>
      </c>
      <c r="G37" s="9">
        <f t="shared" si="5"/>
        <v>44</v>
      </c>
      <c r="H37" s="9" t="str">
        <f t="shared" si="6"/>
        <v>F</v>
      </c>
      <c r="I37" s="76">
        <v>5</v>
      </c>
      <c r="J37" s="76">
        <v>6</v>
      </c>
      <c r="K37" s="8">
        <f t="shared" si="0"/>
        <v>11</v>
      </c>
      <c r="L37" s="9" t="str">
        <f t="shared" si="7"/>
        <v>F</v>
      </c>
      <c r="M37" s="76">
        <v>5</v>
      </c>
      <c r="N37" s="76">
        <v>10</v>
      </c>
      <c r="O37" s="8">
        <f t="shared" si="8"/>
        <v>15</v>
      </c>
      <c r="P37" s="8" t="str">
        <f t="shared" si="9"/>
        <v>F</v>
      </c>
      <c r="Q37" s="76">
        <v>14</v>
      </c>
      <c r="R37" s="76">
        <v>15</v>
      </c>
      <c r="S37" s="9">
        <f t="shared" si="10"/>
        <v>29</v>
      </c>
      <c r="T37" s="8" t="str">
        <f t="shared" si="11"/>
        <v>B</v>
      </c>
      <c r="U37" s="78">
        <v>12</v>
      </c>
      <c r="V37" s="78">
        <v>10</v>
      </c>
      <c r="W37" s="9">
        <f t="shared" si="2"/>
        <v>22</v>
      </c>
      <c r="X37" s="8" t="str">
        <f t="shared" si="12"/>
        <v>F</v>
      </c>
      <c r="Y37" s="76">
        <v>13</v>
      </c>
      <c r="Z37" s="76">
        <v>15</v>
      </c>
      <c r="AA37" s="8">
        <f t="shared" si="13"/>
        <v>28</v>
      </c>
      <c r="AB37" s="8" t="str">
        <f t="shared" si="14"/>
        <v>F</v>
      </c>
      <c r="AC37" s="9">
        <v>4</v>
      </c>
      <c r="AD37" s="9">
        <v>16</v>
      </c>
      <c r="AE37" s="8">
        <f t="shared" si="15"/>
        <v>20</v>
      </c>
      <c r="AF37" s="8" t="str">
        <f t="shared" si="16"/>
        <v>F</v>
      </c>
      <c r="AG37" s="9">
        <v>25</v>
      </c>
      <c r="AH37" s="8" t="str">
        <f t="shared" si="17"/>
        <v>B</v>
      </c>
      <c r="AI37" s="10">
        <f t="shared" si="29"/>
        <v>194</v>
      </c>
      <c r="AJ37" s="11">
        <f t="shared" si="30"/>
        <v>0</v>
      </c>
      <c r="AK37" s="11" t="str">
        <f t="shared" si="31"/>
        <v>Fail</v>
      </c>
      <c r="AL37" s="42">
        <f t="shared" si="32"/>
        <v>6</v>
      </c>
      <c r="AM37" s="8">
        <f t="shared" si="33"/>
        <v>0</v>
      </c>
      <c r="AN37" s="8">
        <f t="shared" si="34"/>
        <v>0</v>
      </c>
      <c r="AO37" s="8">
        <f t="shared" si="35"/>
        <v>0</v>
      </c>
      <c r="AP37" s="8">
        <f t="shared" si="36"/>
        <v>3</v>
      </c>
      <c r="AQ37" s="8">
        <f t="shared" si="37"/>
        <v>0</v>
      </c>
      <c r="AR37" s="8">
        <f t="shared" si="38"/>
        <v>0</v>
      </c>
      <c r="AS37" s="8">
        <f t="shared" si="39"/>
        <v>0</v>
      </c>
    </row>
    <row r="38" spans="1:45" ht="18" thickBot="1">
      <c r="A38" s="74">
        <v>37</v>
      </c>
      <c r="B38" s="70" t="s">
        <v>169</v>
      </c>
      <c r="C38" s="76">
        <v>17</v>
      </c>
      <c r="D38" s="76">
        <v>21</v>
      </c>
      <c r="E38" s="9">
        <f t="shared" si="28"/>
        <v>38</v>
      </c>
      <c r="F38" s="62">
        <v>10</v>
      </c>
      <c r="G38" s="9">
        <f t="shared" si="5"/>
        <v>48</v>
      </c>
      <c r="H38" s="9" t="str">
        <f t="shared" si="6"/>
        <v>F</v>
      </c>
      <c r="I38" s="76">
        <v>3</v>
      </c>
      <c r="J38" s="76">
        <v>1</v>
      </c>
      <c r="K38" s="8">
        <f t="shared" si="0"/>
        <v>4</v>
      </c>
      <c r="L38" s="9" t="str">
        <f t="shared" si="7"/>
        <v>F</v>
      </c>
      <c r="M38" s="76">
        <v>4</v>
      </c>
      <c r="N38" s="76">
        <v>11</v>
      </c>
      <c r="O38" s="8">
        <f t="shared" si="8"/>
        <v>15</v>
      </c>
      <c r="P38" s="8" t="str">
        <f t="shared" si="9"/>
        <v>F</v>
      </c>
      <c r="Q38" s="76">
        <v>9</v>
      </c>
      <c r="R38" s="76">
        <v>13</v>
      </c>
      <c r="S38" s="9">
        <f t="shared" si="10"/>
        <v>22</v>
      </c>
      <c r="T38" s="8" t="str">
        <f t="shared" si="11"/>
        <v>C</v>
      </c>
      <c r="U38" s="78">
        <v>13</v>
      </c>
      <c r="V38" s="78">
        <v>15</v>
      </c>
      <c r="W38" s="9">
        <f t="shared" si="2"/>
        <v>28</v>
      </c>
      <c r="X38" s="8" t="str">
        <f t="shared" si="12"/>
        <v>F</v>
      </c>
      <c r="Y38" s="76">
        <v>13</v>
      </c>
      <c r="Z38" s="76">
        <v>12</v>
      </c>
      <c r="AA38" s="8">
        <f t="shared" si="13"/>
        <v>25</v>
      </c>
      <c r="AB38" s="8" t="str">
        <f t="shared" si="14"/>
        <v>F</v>
      </c>
      <c r="AC38" s="9">
        <v>2</v>
      </c>
      <c r="AD38" s="9">
        <v>11</v>
      </c>
      <c r="AE38" s="8">
        <f t="shared" si="15"/>
        <v>13</v>
      </c>
      <c r="AF38" s="8" t="str">
        <f t="shared" si="16"/>
        <v>F</v>
      </c>
      <c r="AG38" s="9">
        <v>15</v>
      </c>
      <c r="AH38" s="8" t="str">
        <f t="shared" si="17"/>
        <v>F</v>
      </c>
      <c r="AI38" s="10">
        <f t="shared" si="29"/>
        <v>170</v>
      </c>
      <c r="AJ38" s="11">
        <f t="shared" si="30"/>
        <v>0</v>
      </c>
      <c r="AK38" s="11" t="str">
        <f t="shared" si="31"/>
        <v>Fail</v>
      </c>
      <c r="AL38" s="42">
        <f t="shared" si="32"/>
        <v>7</v>
      </c>
      <c r="AM38" s="8">
        <f t="shared" si="33"/>
        <v>0</v>
      </c>
      <c r="AN38" s="8">
        <f t="shared" si="34"/>
        <v>0</v>
      </c>
      <c r="AO38" s="8">
        <f t="shared" si="35"/>
        <v>0</v>
      </c>
      <c r="AP38" s="8">
        <f t="shared" si="36"/>
        <v>2</v>
      </c>
      <c r="AQ38" s="8">
        <f t="shared" si="37"/>
        <v>0</v>
      </c>
      <c r="AR38" s="8">
        <f t="shared" si="38"/>
        <v>0</v>
      </c>
      <c r="AS38" s="8">
        <f t="shared" si="39"/>
        <v>0</v>
      </c>
    </row>
    <row r="39" spans="1:45" ht="18" thickBot="1">
      <c r="A39" s="74">
        <v>38</v>
      </c>
      <c r="B39" s="70" t="s">
        <v>170</v>
      </c>
      <c r="C39" s="76">
        <v>2</v>
      </c>
      <c r="D39" s="76">
        <v>17</v>
      </c>
      <c r="E39" s="9">
        <f t="shared" si="28"/>
        <v>19</v>
      </c>
      <c r="F39" s="62">
        <v>10</v>
      </c>
      <c r="G39" s="9">
        <f t="shared" si="5"/>
        <v>29</v>
      </c>
      <c r="H39" s="9" t="str">
        <f t="shared" si="6"/>
        <v>F</v>
      </c>
      <c r="I39" s="76">
        <v>4</v>
      </c>
      <c r="J39" s="76">
        <v>4</v>
      </c>
      <c r="K39" s="8">
        <f t="shared" si="0"/>
        <v>8</v>
      </c>
      <c r="L39" s="9" t="str">
        <f t="shared" si="7"/>
        <v>F</v>
      </c>
      <c r="M39" s="76">
        <v>3</v>
      </c>
      <c r="N39" s="76">
        <v>6</v>
      </c>
      <c r="O39" s="8">
        <f t="shared" si="8"/>
        <v>9</v>
      </c>
      <c r="P39" s="8" t="str">
        <f t="shared" si="9"/>
        <v>F</v>
      </c>
      <c r="Q39" s="76">
        <v>12</v>
      </c>
      <c r="R39" s="76">
        <v>14</v>
      </c>
      <c r="S39" s="9">
        <f t="shared" si="10"/>
        <v>26</v>
      </c>
      <c r="T39" s="8" t="str">
        <f t="shared" si="11"/>
        <v>B</v>
      </c>
      <c r="U39" s="78">
        <v>1</v>
      </c>
      <c r="V39" s="78">
        <v>8</v>
      </c>
      <c r="W39" s="9">
        <f t="shared" si="2"/>
        <v>9</v>
      </c>
      <c r="X39" s="8" t="str">
        <f t="shared" si="12"/>
        <v>F</v>
      </c>
      <c r="Y39" s="76">
        <v>11</v>
      </c>
      <c r="Z39" s="76">
        <v>18</v>
      </c>
      <c r="AA39" s="8">
        <f t="shared" si="13"/>
        <v>29</v>
      </c>
      <c r="AB39" s="8" t="str">
        <f t="shared" si="14"/>
        <v>F</v>
      </c>
      <c r="AC39" s="9">
        <v>4</v>
      </c>
      <c r="AD39" s="9">
        <v>17</v>
      </c>
      <c r="AE39" s="8">
        <f t="shared" si="15"/>
        <v>21</v>
      </c>
      <c r="AF39" s="8" t="str">
        <f t="shared" si="16"/>
        <v>F</v>
      </c>
      <c r="AG39" s="9">
        <v>17</v>
      </c>
      <c r="AH39" s="8" t="str">
        <f t="shared" si="17"/>
        <v>D</v>
      </c>
      <c r="AI39" s="10">
        <f t="shared" si="29"/>
        <v>148</v>
      </c>
      <c r="AJ39" s="11">
        <f t="shared" si="30"/>
        <v>0</v>
      </c>
      <c r="AK39" s="11" t="str">
        <f t="shared" si="31"/>
        <v>Fail</v>
      </c>
      <c r="AL39" s="42">
        <f t="shared" si="32"/>
        <v>6</v>
      </c>
      <c r="AM39" s="8">
        <f t="shared" si="33"/>
        <v>0</v>
      </c>
      <c r="AN39" s="8">
        <f t="shared" si="34"/>
        <v>0</v>
      </c>
      <c r="AO39" s="8">
        <f t="shared" si="35"/>
        <v>0</v>
      </c>
      <c r="AP39" s="8">
        <f t="shared" si="36"/>
        <v>3</v>
      </c>
      <c r="AQ39" s="8">
        <f t="shared" si="37"/>
        <v>0</v>
      </c>
      <c r="AR39" s="8">
        <f t="shared" si="38"/>
        <v>0</v>
      </c>
      <c r="AS39" s="8">
        <f t="shared" si="39"/>
        <v>0</v>
      </c>
    </row>
    <row r="40" spans="1:45" ht="18" thickBot="1">
      <c r="A40" s="74">
        <v>39</v>
      </c>
      <c r="B40" s="70" t="s">
        <v>171</v>
      </c>
      <c r="C40" s="76">
        <v>4</v>
      </c>
      <c r="D40" s="76">
        <v>14</v>
      </c>
      <c r="E40" s="9">
        <f t="shared" si="28"/>
        <v>18</v>
      </c>
      <c r="F40" s="62">
        <v>15</v>
      </c>
      <c r="G40" s="9">
        <f t="shared" si="5"/>
        <v>33</v>
      </c>
      <c r="H40" s="9" t="str">
        <f t="shared" si="6"/>
        <v>F</v>
      </c>
      <c r="I40" s="76">
        <v>12</v>
      </c>
      <c r="J40" s="76">
        <v>6</v>
      </c>
      <c r="K40" s="8">
        <f t="shared" si="0"/>
        <v>18</v>
      </c>
      <c r="L40" s="9" t="str">
        <f t="shared" si="7"/>
        <v>F</v>
      </c>
      <c r="M40" s="76">
        <v>8</v>
      </c>
      <c r="N40" s="76">
        <v>11</v>
      </c>
      <c r="O40" s="8">
        <f t="shared" si="8"/>
        <v>19</v>
      </c>
      <c r="P40" s="8" t="str">
        <f t="shared" si="9"/>
        <v>F</v>
      </c>
      <c r="Q40" s="76">
        <v>14</v>
      </c>
      <c r="R40" s="76">
        <v>14</v>
      </c>
      <c r="S40" s="9">
        <f t="shared" si="10"/>
        <v>28</v>
      </c>
      <c r="T40" s="8" t="str">
        <f t="shared" si="11"/>
        <v>B</v>
      </c>
      <c r="U40" s="78">
        <v>6</v>
      </c>
      <c r="V40" s="78">
        <v>14</v>
      </c>
      <c r="W40" s="9">
        <f t="shared" si="2"/>
        <v>20</v>
      </c>
      <c r="X40" s="8" t="str">
        <f t="shared" si="12"/>
        <v>F</v>
      </c>
      <c r="Y40" s="76">
        <v>9</v>
      </c>
      <c r="Z40" s="76">
        <v>12</v>
      </c>
      <c r="AA40" s="8">
        <f t="shared" si="13"/>
        <v>21</v>
      </c>
      <c r="AB40" s="8" t="str">
        <f t="shared" si="14"/>
        <v>F</v>
      </c>
      <c r="AC40" s="9">
        <v>1</v>
      </c>
      <c r="AD40" s="9">
        <v>11</v>
      </c>
      <c r="AE40" s="8">
        <f t="shared" si="15"/>
        <v>12</v>
      </c>
      <c r="AF40" s="8" t="str">
        <f t="shared" si="16"/>
        <v>F</v>
      </c>
      <c r="AG40" s="9">
        <v>0</v>
      </c>
      <c r="AH40" s="8" t="str">
        <f t="shared" si="17"/>
        <v>F</v>
      </c>
      <c r="AI40" s="10">
        <f t="shared" si="29"/>
        <v>151</v>
      </c>
      <c r="AJ40" s="11">
        <f t="shared" si="30"/>
        <v>0</v>
      </c>
      <c r="AK40" s="11" t="str">
        <f t="shared" si="31"/>
        <v>Fail</v>
      </c>
      <c r="AL40" s="42">
        <f t="shared" si="32"/>
        <v>7</v>
      </c>
      <c r="AM40" s="8">
        <f t="shared" si="33"/>
        <v>0</v>
      </c>
      <c r="AN40" s="8">
        <f t="shared" si="34"/>
        <v>0</v>
      </c>
      <c r="AO40" s="8">
        <f t="shared" si="35"/>
        <v>0</v>
      </c>
      <c r="AP40" s="8">
        <f t="shared" si="36"/>
        <v>3</v>
      </c>
      <c r="AQ40" s="8">
        <f t="shared" si="37"/>
        <v>0</v>
      </c>
      <c r="AR40" s="8">
        <f t="shared" si="38"/>
        <v>0</v>
      </c>
      <c r="AS40" s="8">
        <f t="shared" si="39"/>
        <v>0</v>
      </c>
    </row>
    <row r="41" spans="1:45" ht="18" thickBot="1">
      <c r="A41" s="74">
        <v>40</v>
      </c>
      <c r="B41" s="70" t="s">
        <v>172</v>
      </c>
      <c r="C41" s="76">
        <v>17</v>
      </c>
      <c r="D41" s="76">
        <v>25</v>
      </c>
      <c r="E41" s="9">
        <f t="shared" si="28"/>
        <v>42</v>
      </c>
      <c r="F41" s="62">
        <v>21</v>
      </c>
      <c r="G41" s="9">
        <f t="shared" si="5"/>
        <v>63</v>
      </c>
      <c r="H41" s="9" t="str">
        <f t="shared" si="6"/>
        <v>C</v>
      </c>
      <c r="I41" s="76">
        <v>15</v>
      </c>
      <c r="J41" s="76">
        <v>3</v>
      </c>
      <c r="K41" s="8">
        <f t="shared" si="0"/>
        <v>18</v>
      </c>
      <c r="L41" s="9" t="str">
        <f t="shared" si="7"/>
        <v>F</v>
      </c>
      <c r="M41" s="76">
        <v>16</v>
      </c>
      <c r="N41" s="76">
        <v>13</v>
      </c>
      <c r="O41" s="8">
        <f t="shared" si="8"/>
        <v>29</v>
      </c>
      <c r="P41" s="8" t="str">
        <f t="shared" si="9"/>
        <v>F</v>
      </c>
      <c r="Q41" s="76">
        <v>12</v>
      </c>
      <c r="R41" s="76">
        <v>12</v>
      </c>
      <c r="S41" s="9">
        <f t="shared" si="10"/>
        <v>24</v>
      </c>
      <c r="T41" s="8" t="str">
        <f t="shared" si="11"/>
        <v>C</v>
      </c>
      <c r="U41" s="78">
        <v>16</v>
      </c>
      <c r="V41" s="78">
        <v>9</v>
      </c>
      <c r="W41" s="9">
        <f t="shared" si="2"/>
        <v>25</v>
      </c>
      <c r="X41" s="8" t="str">
        <f t="shared" si="12"/>
        <v>F</v>
      </c>
      <c r="Y41" s="76">
        <v>10</v>
      </c>
      <c r="Z41" s="76">
        <v>17</v>
      </c>
      <c r="AA41" s="8">
        <f t="shared" si="13"/>
        <v>27</v>
      </c>
      <c r="AB41" s="8" t="str">
        <f t="shared" si="14"/>
        <v>F</v>
      </c>
      <c r="AC41" s="9">
        <v>0</v>
      </c>
      <c r="AD41" s="9">
        <v>10</v>
      </c>
      <c r="AE41" s="8">
        <f t="shared" si="15"/>
        <v>10</v>
      </c>
      <c r="AF41" s="8" t="str">
        <f t="shared" si="16"/>
        <v>F</v>
      </c>
      <c r="AG41" s="9">
        <v>26</v>
      </c>
      <c r="AH41" s="8" t="str">
        <f t="shared" si="17"/>
        <v>B</v>
      </c>
      <c r="AI41" s="10">
        <f t="shared" si="29"/>
        <v>222</v>
      </c>
      <c r="AJ41" s="11">
        <f t="shared" si="30"/>
        <v>0</v>
      </c>
      <c r="AK41" s="11" t="str">
        <f t="shared" si="31"/>
        <v>Fail</v>
      </c>
      <c r="AL41" s="42">
        <f t="shared" si="32"/>
        <v>5</v>
      </c>
      <c r="AM41" s="8">
        <f t="shared" si="33"/>
        <v>2</v>
      </c>
      <c r="AN41" s="8">
        <f t="shared" si="34"/>
        <v>0</v>
      </c>
      <c r="AO41" s="8">
        <f t="shared" si="35"/>
        <v>0</v>
      </c>
      <c r="AP41" s="8">
        <f t="shared" si="36"/>
        <v>2</v>
      </c>
      <c r="AQ41" s="8">
        <f t="shared" si="37"/>
        <v>0</v>
      </c>
      <c r="AR41" s="8">
        <f t="shared" si="38"/>
        <v>0</v>
      </c>
      <c r="AS41" s="8">
        <f t="shared" si="39"/>
        <v>0</v>
      </c>
    </row>
    <row r="42" spans="1:45" ht="18" thickBot="1">
      <c r="A42" s="74">
        <v>41</v>
      </c>
      <c r="B42" s="70" t="s">
        <v>173</v>
      </c>
      <c r="C42" s="76">
        <v>9</v>
      </c>
      <c r="D42" s="76">
        <v>24</v>
      </c>
      <c r="E42" s="9">
        <f t="shared" si="28"/>
        <v>33</v>
      </c>
      <c r="F42" s="62">
        <v>15</v>
      </c>
      <c r="G42" s="9">
        <f t="shared" si="5"/>
        <v>48</v>
      </c>
      <c r="H42" s="9" t="str">
        <f t="shared" si="6"/>
        <v>F</v>
      </c>
      <c r="I42" s="76">
        <v>20</v>
      </c>
      <c r="J42" s="76">
        <v>5</v>
      </c>
      <c r="K42" s="8">
        <f t="shared" si="0"/>
        <v>25</v>
      </c>
      <c r="L42" s="9" t="str">
        <f t="shared" si="7"/>
        <v>F</v>
      </c>
      <c r="M42" s="76">
        <v>6</v>
      </c>
      <c r="N42" s="76">
        <v>12</v>
      </c>
      <c r="O42" s="8">
        <f t="shared" si="8"/>
        <v>18</v>
      </c>
      <c r="P42" s="8" t="str">
        <f t="shared" si="9"/>
        <v>F</v>
      </c>
      <c r="Q42" s="76">
        <v>17</v>
      </c>
      <c r="R42" s="76">
        <v>15</v>
      </c>
      <c r="S42" s="9">
        <f t="shared" si="10"/>
        <v>32</v>
      </c>
      <c r="T42" s="8" t="str">
        <f t="shared" si="11"/>
        <v>A-</v>
      </c>
      <c r="U42" s="78">
        <v>4</v>
      </c>
      <c r="V42" s="78">
        <v>15</v>
      </c>
      <c r="W42" s="9">
        <f t="shared" si="2"/>
        <v>19</v>
      </c>
      <c r="X42" s="8" t="str">
        <f t="shared" si="12"/>
        <v>F</v>
      </c>
      <c r="Y42" s="76">
        <v>9</v>
      </c>
      <c r="Z42" s="76">
        <v>24</v>
      </c>
      <c r="AA42" s="8">
        <f t="shared" si="13"/>
        <v>33</v>
      </c>
      <c r="AB42" s="8" t="str">
        <f t="shared" si="14"/>
        <v>D</v>
      </c>
      <c r="AC42" s="9">
        <v>4</v>
      </c>
      <c r="AD42" s="9">
        <v>13</v>
      </c>
      <c r="AE42" s="8">
        <f t="shared" si="15"/>
        <v>17</v>
      </c>
      <c r="AF42" s="8" t="str">
        <f t="shared" si="16"/>
        <v>F</v>
      </c>
      <c r="AG42" s="9">
        <v>15</v>
      </c>
      <c r="AH42" s="8" t="str">
        <f t="shared" si="17"/>
        <v>F</v>
      </c>
      <c r="AI42" s="10">
        <f t="shared" si="29"/>
        <v>207</v>
      </c>
      <c r="AJ42" s="11">
        <f t="shared" si="30"/>
        <v>0</v>
      </c>
      <c r="AK42" s="11" t="str">
        <f t="shared" si="31"/>
        <v>Fail</v>
      </c>
      <c r="AL42" s="42">
        <f t="shared" si="32"/>
        <v>6</v>
      </c>
      <c r="AM42" s="8">
        <f t="shared" si="33"/>
        <v>0</v>
      </c>
      <c r="AN42" s="8">
        <f t="shared" si="34"/>
        <v>0</v>
      </c>
      <c r="AO42" s="8">
        <f t="shared" si="35"/>
        <v>0</v>
      </c>
      <c r="AP42" s="8">
        <f t="shared" si="36"/>
        <v>3.5</v>
      </c>
      <c r="AQ42" s="8">
        <f t="shared" si="37"/>
        <v>0</v>
      </c>
      <c r="AR42" s="8">
        <f t="shared" si="38"/>
        <v>1</v>
      </c>
      <c r="AS42" s="8">
        <f t="shared" si="39"/>
        <v>0</v>
      </c>
    </row>
    <row r="43" spans="1:45" ht="18" thickBot="1">
      <c r="A43" s="74">
        <v>42</v>
      </c>
      <c r="B43" s="70" t="s">
        <v>174</v>
      </c>
      <c r="C43" s="76">
        <v>10</v>
      </c>
      <c r="D43" s="76">
        <v>15</v>
      </c>
      <c r="E43" s="9">
        <f t="shared" si="28"/>
        <v>25</v>
      </c>
      <c r="F43" s="62">
        <v>15</v>
      </c>
      <c r="G43" s="9">
        <f t="shared" si="5"/>
        <v>40</v>
      </c>
      <c r="H43" s="9" t="str">
        <f t="shared" si="6"/>
        <v>F</v>
      </c>
      <c r="I43" s="76">
        <v>17</v>
      </c>
      <c r="J43" s="76">
        <v>5</v>
      </c>
      <c r="K43" s="8">
        <f t="shared" si="0"/>
        <v>22</v>
      </c>
      <c r="L43" s="9" t="str">
        <f t="shared" si="7"/>
        <v>F</v>
      </c>
      <c r="M43" s="76">
        <v>16</v>
      </c>
      <c r="N43" s="76">
        <v>11</v>
      </c>
      <c r="O43" s="8">
        <f t="shared" si="8"/>
        <v>27</v>
      </c>
      <c r="P43" s="8" t="str">
        <f t="shared" si="9"/>
        <v>F</v>
      </c>
      <c r="Q43" s="76">
        <v>12</v>
      </c>
      <c r="R43" s="76">
        <v>13</v>
      </c>
      <c r="S43" s="9">
        <f t="shared" si="10"/>
        <v>25</v>
      </c>
      <c r="T43" s="8" t="str">
        <f t="shared" si="11"/>
        <v>B</v>
      </c>
      <c r="U43" s="78">
        <v>12</v>
      </c>
      <c r="V43" s="78">
        <v>10</v>
      </c>
      <c r="W43" s="9">
        <f t="shared" si="2"/>
        <v>22</v>
      </c>
      <c r="X43" s="8" t="str">
        <f t="shared" si="12"/>
        <v>F</v>
      </c>
      <c r="Y43" s="76">
        <v>25</v>
      </c>
      <c r="Z43" s="76">
        <v>12</v>
      </c>
      <c r="AA43" s="8">
        <f t="shared" si="13"/>
        <v>37</v>
      </c>
      <c r="AB43" s="8" t="str">
        <f t="shared" si="14"/>
        <v>D</v>
      </c>
      <c r="AC43" s="9">
        <v>3</v>
      </c>
      <c r="AD43" s="9">
        <v>13</v>
      </c>
      <c r="AE43" s="8">
        <f t="shared" si="15"/>
        <v>16</v>
      </c>
      <c r="AF43" s="8" t="str">
        <f t="shared" si="16"/>
        <v>F</v>
      </c>
      <c r="AG43" s="9">
        <v>25</v>
      </c>
      <c r="AH43" s="8" t="str">
        <f t="shared" si="17"/>
        <v>B</v>
      </c>
      <c r="AI43" s="10">
        <f t="shared" si="29"/>
        <v>214</v>
      </c>
      <c r="AJ43" s="11">
        <f t="shared" si="30"/>
        <v>0</v>
      </c>
      <c r="AK43" s="11" t="str">
        <f t="shared" si="31"/>
        <v>Fail</v>
      </c>
      <c r="AL43" s="42">
        <f t="shared" si="32"/>
        <v>5</v>
      </c>
      <c r="AM43" s="8">
        <f t="shared" si="33"/>
        <v>0</v>
      </c>
      <c r="AN43" s="8">
        <f t="shared" si="34"/>
        <v>0</v>
      </c>
      <c r="AO43" s="8">
        <f t="shared" si="35"/>
        <v>0</v>
      </c>
      <c r="AP43" s="8">
        <f t="shared" si="36"/>
        <v>3</v>
      </c>
      <c r="AQ43" s="8">
        <f t="shared" si="37"/>
        <v>0</v>
      </c>
      <c r="AR43" s="8">
        <f t="shared" si="38"/>
        <v>1</v>
      </c>
      <c r="AS43" s="8">
        <f t="shared" si="39"/>
        <v>0</v>
      </c>
    </row>
    <row r="44" spans="1:45" ht="18" thickBot="1">
      <c r="A44" s="74">
        <v>43</v>
      </c>
      <c r="B44" s="70" t="s">
        <v>175</v>
      </c>
      <c r="C44" s="76">
        <v>25</v>
      </c>
      <c r="D44" s="76">
        <v>21</v>
      </c>
      <c r="E44" s="9">
        <f t="shared" si="28"/>
        <v>46</v>
      </c>
      <c r="F44" s="62">
        <v>22</v>
      </c>
      <c r="G44" s="9">
        <f t="shared" si="5"/>
        <v>68</v>
      </c>
      <c r="H44" s="9" t="str">
        <f t="shared" si="6"/>
        <v>C</v>
      </c>
      <c r="I44" s="76">
        <v>14</v>
      </c>
      <c r="J44" s="76">
        <v>5</v>
      </c>
      <c r="K44" s="8">
        <f t="shared" si="0"/>
        <v>19</v>
      </c>
      <c r="L44" s="9" t="str">
        <f t="shared" si="7"/>
        <v>F</v>
      </c>
      <c r="M44" s="76">
        <v>15</v>
      </c>
      <c r="N44" s="76">
        <v>13</v>
      </c>
      <c r="O44" s="8">
        <f t="shared" si="8"/>
        <v>28</v>
      </c>
      <c r="P44" s="8" t="str">
        <f t="shared" si="9"/>
        <v>F</v>
      </c>
      <c r="Q44" s="76">
        <v>11</v>
      </c>
      <c r="R44" s="76">
        <v>12</v>
      </c>
      <c r="S44" s="9">
        <f t="shared" si="10"/>
        <v>23</v>
      </c>
      <c r="T44" s="8" t="str">
        <f t="shared" si="11"/>
        <v>C</v>
      </c>
      <c r="U44" s="78">
        <v>15</v>
      </c>
      <c r="V44" s="78">
        <v>9</v>
      </c>
      <c r="W44" s="9">
        <f t="shared" si="2"/>
        <v>24</v>
      </c>
      <c r="X44" s="8" t="str">
        <f t="shared" si="12"/>
        <v>F</v>
      </c>
      <c r="Y44" s="76">
        <v>29</v>
      </c>
      <c r="Z44" s="76">
        <v>14</v>
      </c>
      <c r="AA44" s="8">
        <f t="shared" si="13"/>
        <v>43</v>
      </c>
      <c r="AB44" s="8" t="str">
        <f t="shared" si="14"/>
        <v>C</v>
      </c>
      <c r="AC44" s="9">
        <v>8</v>
      </c>
      <c r="AD44" s="9">
        <v>13</v>
      </c>
      <c r="AE44" s="8">
        <f t="shared" si="15"/>
        <v>21</v>
      </c>
      <c r="AF44" s="8" t="str">
        <f t="shared" si="16"/>
        <v>F</v>
      </c>
      <c r="AG44" s="9">
        <v>25</v>
      </c>
      <c r="AH44" s="8" t="str">
        <f t="shared" si="17"/>
        <v>B</v>
      </c>
      <c r="AI44" s="10">
        <f t="shared" si="29"/>
        <v>251</v>
      </c>
      <c r="AJ44" s="11">
        <f t="shared" si="30"/>
        <v>0</v>
      </c>
      <c r="AK44" s="11" t="str">
        <f t="shared" si="31"/>
        <v>Fail</v>
      </c>
      <c r="AL44" s="42">
        <f t="shared" si="32"/>
        <v>4</v>
      </c>
      <c r="AM44" s="8">
        <f t="shared" si="33"/>
        <v>2</v>
      </c>
      <c r="AN44" s="8">
        <f t="shared" si="34"/>
        <v>0</v>
      </c>
      <c r="AO44" s="8">
        <f t="shared" si="35"/>
        <v>0</v>
      </c>
      <c r="AP44" s="8">
        <f t="shared" si="36"/>
        <v>2</v>
      </c>
      <c r="AQ44" s="8">
        <f t="shared" si="37"/>
        <v>0</v>
      </c>
      <c r="AR44" s="8">
        <f t="shared" si="38"/>
        <v>2</v>
      </c>
      <c r="AS44" s="8">
        <f t="shared" si="39"/>
        <v>0</v>
      </c>
    </row>
    <row r="45" spans="1:45" ht="17.25" thickBot="1">
      <c r="A45" s="74">
        <v>45</v>
      </c>
      <c r="B45" s="71" t="s">
        <v>176</v>
      </c>
      <c r="C45" s="76">
        <v>17</v>
      </c>
      <c r="D45" s="76">
        <v>22</v>
      </c>
      <c r="E45" s="9">
        <f t="shared" si="28"/>
        <v>39</v>
      </c>
      <c r="F45" s="62">
        <v>21</v>
      </c>
      <c r="G45" s="9">
        <f t="shared" si="5"/>
        <v>60</v>
      </c>
      <c r="H45" s="9" t="str">
        <f t="shared" si="6"/>
        <v>C</v>
      </c>
      <c r="I45" s="76">
        <v>23</v>
      </c>
      <c r="J45" s="76">
        <v>9</v>
      </c>
      <c r="K45" s="8">
        <f t="shared" si="0"/>
        <v>32</v>
      </c>
      <c r="L45" s="9" t="str">
        <f t="shared" si="7"/>
        <v>F</v>
      </c>
      <c r="M45" s="76">
        <v>28</v>
      </c>
      <c r="N45" s="76">
        <v>20</v>
      </c>
      <c r="O45" s="8">
        <f t="shared" si="8"/>
        <v>48</v>
      </c>
      <c r="P45" s="8" t="str">
        <f t="shared" si="9"/>
        <v>C</v>
      </c>
      <c r="Q45" s="76">
        <v>20</v>
      </c>
      <c r="R45" s="76">
        <v>20</v>
      </c>
      <c r="S45" s="9">
        <f t="shared" si="10"/>
        <v>40</v>
      </c>
      <c r="T45" s="8" t="str">
        <f t="shared" si="11"/>
        <v>A+</v>
      </c>
      <c r="U45" s="78">
        <v>11</v>
      </c>
      <c r="V45" s="78">
        <v>15</v>
      </c>
      <c r="W45" s="9">
        <f t="shared" si="2"/>
        <v>26</v>
      </c>
      <c r="X45" s="8" t="str">
        <f t="shared" si="12"/>
        <v>F</v>
      </c>
      <c r="Y45" s="76">
        <v>22</v>
      </c>
      <c r="Z45" s="76">
        <v>11</v>
      </c>
      <c r="AA45" s="8">
        <f t="shared" si="13"/>
        <v>33</v>
      </c>
      <c r="AB45" s="8" t="str">
        <f t="shared" si="14"/>
        <v>D</v>
      </c>
      <c r="AC45" s="9">
        <v>11</v>
      </c>
      <c r="AD45" s="9">
        <v>22</v>
      </c>
      <c r="AE45" s="8">
        <f t="shared" si="15"/>
        <v>33</v>
      </c>
      <c r="AF45" s="8" t="str">
        <f t="shared" si="16"/>
        <v>D</v>
      </c>
      <c r="AG45" s="9">
        <v>23</v>
      </c>
      <c r="AH45" s="8" t="str">
        <f t="shared" si="17"/>
        <v>C</v>
      </c>
      <c r="AI45" s="10">
        <f t="shared" si="29"/>
        <v>295</v>
      </c>
      <c r="AJ45" s="11">
        <f t="shared" si="30"/>
        <v>0</v>
      </c>
      <c r="AK45" s="11" t="str">
        <f t="shared" si="31"/>
        <v>Fail</v>
      </c>
      <c r="AL45" s="42">
        <f t="shared" si="32"/>
        <v>2</v>
      </c>
      <c r="AM45" s="8">
        <f t="shared" si="33"/>
        <v>2</v>
      </c>
      <c r="AN45" s="8">
        <f t="shared" si="34"/>
        <v>0</v>
      </c>
      <c r="AO45" s="8">
        <f t="shared" si="35"/>
        <v>2</v>
      </c>
      <c r="AP45" s="8">
        <f t="shared" si="36"/>
        <v>5</v>
      </c>
      <c r="AQ45" s="8">
        <f t="shared" si="37"/>
        <v>0</v>
      </c>
      <c r="AR45" s="8">
        <f t="shared" si="38"/>
        <v>1</v>
      </c>
      <c r="AS45" s="8">
        <f t="shared" si="39"/>
        <v>1</v>
      </c>
    </row>
    <row r="46" spans="1:45" ht="16.5" thickBot="1">
      <c r="A46" s="74">
        <v>46</v>
      </c>
      <c r="B46" s="72" t="s">
        <v>177</v>
      </c>
      <c r="C46" s="76">
        <v>11</v>
      </c>
      <c r="D46" s="76">
        <v>22</v>
      </c>
      <c r="E46" s="9">
        <f t="shared" si="28"/>
        <v>33</v>
      </c>
      <c r="F46" s="62">
        <v>17</v>
      </c>
      <c r="G46" s="9">
        <f t="shared" si="5"/>
        <v>50</v>
      </c>
      <c r="H46" s="9" t="str">
        <f t="shared" si="6"/>
        <v>D</v>
      </c>
      <c r="I46" s="76">
        <v>22</v>
      </c>
      <c r="J46" s="76">
        <v>3</v>
      </c>
      <c r="K46" s="8">
        <f t="shared" si="0"/>
        <v>25</v>
      </c>
      <c r="L46" s="9" t="str">
        <f t="shared" si="7"/>
        <v>F</v>
      </c>
      <c r="M46" s="76">
        <v>25</v>
      </c>
      <c r="N46" s="76">
        <v>11</v>
      </c>
      <c r="O46" s="8">
        <f t="shared" si="8"/>
        <v>36</v>
      </c>
      <c r="P46" s="8" t="str">
        <f t="shared" si="9"/>
        <v>D</v>
      </c>
      <c r="Q46" s="76">
        <v>18</v>
      </c>
      <c r="R46" s="76">
        <v>18</v>
      </c>
      <c r="S46" s="9">
        <f t="shared" si="10"/>
        <v>36</v>
      </c>
      <c r="T46" s="8" t="str">
        <f t="shared" si="11"/>
        <v>A</v>
      </c>
      <c r="U46" s="78">
        <v>8</v>
      </c>
      <c r="V46" s="78">
        <v>16</v>
      </c>
      <c r="W46" s="9">
        <f t="shared" si="2"/>
        <v>24</v>
      </c>
      <c r="X46" s="8" t="str">
        <f t="shared" si="12"/>
        <v>F</v>
      </c>
      <c r="Y46" s="76">
        <v>41</v>
      </c>
      <c r="Z46" s="76">
        <v>22</v>
      </c>
      <c r="AA46" s="8">
        <f t="shared" si="13"/>
        <v>63</v>
      </c>
      <c r="AB46" s="8" t="str">
        <f t="shared" si="14"/>
        <v>A-</v>
      </c>
      <c r="AC46" s="9">
        <v>12</v>
      </c>
      <c r="AD46" s="9">
        <v>13</v>
      </c>
      <c r="AE46" s="8">
        <f t="shared" si="15"/>
        <v>25</v>
      </c>
      <c r="AF46" s="8" t="str">
        <f t="shared" si="16"/>
        <v>F</v>
      </c>
      <c r="AG46" s="9">
        <v>20</v>
      </c>
      <c r="AH46" s="8" t="str">
        <f t="shared" si="17"/>
        <v>C</v>
      </c>
      <c r="AI46" s="10">
        <f t="shared" ref="AI46:AI47" si="40">SUM(G46+K46+O46+S46+W46+AA46+AE46+AG46)</f>
        <v>279</v>
      </c>
      <c r="AJ46" s="11">
        <f t="shared" ref="AJ46:AJ47" si="41">IF(OR(G46&lt;50,K46&lt;50,O46&lt;33,S46&lt;17,W46&lt;33,AA46&lt;33,AE46&lt;33),0,(AM46+AN46+AO46+AP46+AQ46+AR46+AS46))</f>
        <v>0</v>
      </c>
      <c r="AK46" s="11" t="str">
        <f t="shared" ref="AK46:AK47" si="42">IF(AJ46=0,"Fail",(AJ46/7))</f>
        <v>Fail</v>
      </c>
      <c r="AL46" s="42">
        <f t="shared" ref="AL46:AL47" si="43">COUNTIF(A46:AH46,"F")</f>
        <v>3</v>
      </c>
      <c r="AM46" s="8">
        <f t="shared" ref="AM46:AM47" si="44">IF(G46&gt;=120,5,IF(G46&gt;=105,4,IF(G46&gt;=90,3.5,IF(G46&gt;=75,3,IF(G46&gt;=60,2,IF(G46&gt;=50,1,0))))))</f>
        <v>1</v>
      </c>
      <c r="AN46" s="8">
        <f t="shared" ref="AN46:AN47" si="45">IF(K46&gt;=120,5,IF(K46&gt;=105,4,IF(K46&gt;=90,3.5,IF(K46&gt;=75,3,IF(K46&gt;=60,2,IF(K46&gt;=50,1,0))))))</f>
        <v>0</v>
      </c>
      <c r="AO46" s="8">
        <f t="shared" ref="AO46:AO47" si="46">IF(O46&gt;=80,5,IF(O46&gt;=70,4,IF(O46&gt;=60,3.5,IF(O46&gt;=50,3,IF(O46&gt;=40,2,IF(O46&gt;=33,1,0))))))</f>
        <v>1</v>
      </c>
      <c r="AP46" s="8">
        <f t="shared" ref="AP46:AP47" si="47">IF(S46&gt;=40,5,IF(S46&gt;=35,4,IF(S46&gt;=30,3.5,IF(S46&gt;=25,3,IF(S46&gt;=20,2,IF(S46&gt;=17,1,0))))))</f>
        <v>4</v>
      </c>
      <c r="AQ46" s="8">
        <f t="shared" ref="AQ46:AQ47" si="48">IF(W46&gt;=80,5,IF(W46&gt;=70,4,IF(W46&gt;=60,3.5,IF(W46&gt;=50,3,IF(W46&gt;=40,2,IF(W46&gt;=33,1,0))))))</f>
        <v>0</v>
      </c>
      <c r="AR46" s="8">
        <f t="shared" ref="AR46:AR47" si="49">IF(AA46&gt;=80,5,IF(AA46&gt;=70,4,IF(AA46&gt;=60,3.5,IF(AA46&gt;=50,3,IF(AA46&gt;=40,2,IF(AA46&gt;=33,1,0))))))</f>
        <v>3.5</v>
      </c>
      <c r="AS46" s="8">
        <f t="shared" ref="AS46:AS47" si="50">IF(AE46&gt;=80,5,IF(AE46&gt;=70,4,IF(AE46&gt;=60,3.5,IF(AE46&gt;=50,3,IF(AE46&gt;=40,2,IF(AE46&gt;=33,1,0))))))</f>
        <v>0</v>
      </c>
    </row>
    <row r="47" spans="1:45" ht="18" thickBot="1">
      <c r="A47" s="74">
        <v>48</v>
      </c>
      <c r="B47" s="70" t="s">
        <v>178</v>
      </c>
      <c r="C47" s="76">
        <v>0</v>
      </c>
      <c r="D47" s="76">
        <v>10</v>
      </c>
      <c r="E47" s="9">
        <f t="shared" si="28"/>
        <v>10</v>
      </c>
      <c r="F47" s="62">
        <v>5</v>
      </c>
      <c r="G47" s="9">
        <f t="shared" si="5"/>
        <v>15</v>
      </c>
      <c r="H47" s="9" t="str">
        <f t="shared" si="6"/>
        <v>F</v>
      </c>
      <c r="I47" s="76">
        <v>0</v>
      </c>
      <c r="J47" s="76">
        <v>0</v>
      </c>
      <c r="K47" s="8">
        <f t="shared" si="0"/>
        <v>0</v>
      </c>
      <c r="L47" s="9" t="str">
        <f t="shared" si="7"/>
        <v>F</v>
      </c>
      <c r="M47" s="76">
        <v>0</v>
      </c>
      <c r="N47" s="76">
        <v>4</v>
      </c>
      <c r="O47" s="8">
        <f t="shared" si="8"/>
        <v>4</v>
      </c>
      <c r="P47" s="8" t="str">
        <f t="shared" si="9"/>
        <v>F</v>
      </c>
      <c r="Q47" s="76">
        <v>0</v>
      </c>
      <c r="R47" s="76">
        <v>10</v>
      </c>
      <c r="S47" s="9">
        <f t="shared" si="10"/>
        <v>10</v>
      </c>
      <c r="T47" s="8" t="str">
        <f t="shared" si="11"/>
        <v>F</v>
      </c>
      <c r="U47" s="78">
        <v>0</v>
      </c>
      <c r="V47" s="78">
        <v>5</v>
      </c>
      <c r="W47" s="9">
        <f t="shared" si="2"/>
        <v>5</v>
      </c>
      <c r="X47" s="8" t="str">
        <f t="shared" si="12"/>
        <v>F</v>
      </c>
      <c r="Y47" s="76">
        <v>0</v>
      </c>
      <c r="Z47" s="76">
        <v>4</v>
      </c>
      <c r="AA47" s="8">
        <f t="shared" si="13"/>
        <v>4</v>
      </c>
      <c r="AB47" s="8" t="str">
        <f t="shared" si="14"/>
        <v>F</v>
      </c>
      <c r="AC47" s="9">
        <v>0</v>
      </c>
      <c r="AD47" s="9">
        <v>6</v>
      </c>
      <c r="AE47" s="8">
        <f t="shared" si="15"/>
        <v>6</v>
      </c>
      <c r="AF47" s="8" t="str">
        <f t="shared" si="16"/>
        <v>F</v>
      </c>
      <c r="AG47" s="9">
        <v>12</v>
      </c>
      <c r="AH47" s="8" t="str">
        <f t="shared" si="17"/>
        <v>F</v>
      </c>
      <c r="AI47" s="10">
        <f t="shared" si="40"/>
        <v>56</v>
      </c>
      <c r="AJ47" s="11">
        <f t="shared" si="41"/>
        <v>0</v>
      </c>
      <c r="AK47" s="11" t="str">
        <f t="shared" si="42"/>
        <v>Fail</v>
      </c>
      <c r="AL47" s="42">
        <f t="shared" si="43"/>
        <v>8</v>
      </c>
      <c r="AM47" s="8">
        <f t="shared" si="44"/>
        <v>0</v>
      </c>
      <c r="AN47" s="8">
        <f t="shared" si="45"/>
        <v>0</v>
      </c>
      <c r="AO47" s="8">
        <f t="shared" si="46"/>
        <v>0</v>
      </c>
      <c r="AP47" s="8">
        <f t="shared" si="47"/>
        <v>0</v>
      </c>
      <c r="AQ47" s="8">
        <f t="shared" si="48"/>
        <v>0</v>
      </c>
      <c r="AR47" s="8">
        <f t="shared" si="49"/>
        <v>0</v>
      </c>
      <c r="AS47" s="8">
        <f t="shared" si="50"/>
        <v>0</v>
      </c>
    </row>
    <row r="48" spans="1:45" ht="18" thickBot="1">
      <c r="A48" s="74">
        <v>49</v>
      </c>
      <c r="B48" s="70" t="s">
        <v>179</v>
      </c>
      <c r="C48" s="76">
        <v>4</v>
      </c>
      <c r="D48" s="76">
        <v>24</v>
      </c>
      <c r="E48" s="9">
        <f t="shared" si="28"/>
        <v>28</v>
      </c>
      <c r="F48" s="62">
        <v>9</v>
      </c>
      <c r="G48" s="9">
        <f t="shared" ref="G48:G52" si="51">SUM(E48+F48)</f>
        <v>37</v>
      </c>
      <c r="H48" s="9" t="str">
        <f t="shared" ref="H48:H52" si="52">IF(G48&gt;=120,"A+",IF(G48&gt;=105,"A",IF(G48&gt;=90,"A-",IF(G48&gt;=75,"B",IF(G48&gt;=60,"C",IF(G48&gt;=50,"D","F"))))))</f>
        <v>F</v>
      </c>
      <c r="I48" s="76">
        <v>6</v>
      </c>
      <c r="J48" s="76">
        <v>2</v>
      </c>
      <c r="K48" s="8">
        <f t="shared" si="0"/>
        <v>8</v>
      </c>
      <c r="L48" s="9" t="str">
        <f t="shared" ref="L48:L52" si="53">IF(K48&gt;=120,"A+",IF(K48&gt;=105,"A",IF(K48&gt;=90,"A-",IF(K48&gt;=75,"B",IF(K48&gt;=60,"C",IF(K48&gt;=50,"D","F"))))))</f>
        <v>F</v>
      </c>
      <c r="M48" s="76">
        <v>0</v>
      </c>
      <c r="N48" s="76">
        <v>12</v>
      </c>
      <c r="O48" s="8">
        <f t="shared" ref="O48:O52" si="54">SUM(M48+N48)</f>
        <v>12</v>
      </c>
      <c r="P48" s="8" t="str">
        <f t="shared" ref="P48:P52" si="55">IF(O48&gt;=80,"A+",IF(O48&gt;=70,"A",IF(O48&gt;=60,"A-",IF(O48&gt;=50,"B",IF(O48&gt;=40,"C",IF(O48&gt;=33,"D","F"))))))</f>
        <v>F</v>
      </c>
      <c r="Q48" s="76">
        <v>5</v>
      </c>
      <c r="R48" s="76">
        <v>10</v>
      </c>
      <c r="S48" s="9">
        <f t="shared" ref="S48:S51" si="56">+Q48+R48</f>
        <v>15</v>
      </c>
      <c r="T48" s="8" t="str">
        <f t="shared" ref="T48:T52" si="57">IF(S48&gt;=40,"A+",IF(S48&gt;=35,"A",IF(S48&gt;=30,"A-",IF(S48&gt;=25,"B",IF(S48&gt;=20,"C",IF(S48&gt;=17,"D","F"))))))</f>
        <v>F</v>
      </c>
      <c r="U48" s="78">
        <v>3</v>
      </c>
      <c r="V48" s="78">
        <v>11</v>
      </c>
      <c r="W48" s="9">
        <f t="shared" si="2"/>
        <v>14</v>
      </c>
      <c r="X48" s="8" t="str">
        <f t="shared" si="12"/>
        <v>F</v>
      </c>
      <c r="Y48" s="76">
        <v>2</v>
      </c>
      <c r="Z48" s="76">
        <v>14</v>
      </c>
      <c r="AA48" s="8">
        <f t="shared" ref="AA48:AA52" si="58">SUM(Y48+Z48)</f>
        <v>16</v>
      </c>
      <c r="AB48" s="8" t="str">
        <f t="shared" ref="AB48:AB54" si="59">IF(AA48&gt;=80,"A+",IF(AA48&gt;=70,"A",IF(AA48&gt;=60,"A-",IF(AA48&gt;=50,"B",IF(AA48&gt;=40,"C",IF(AA48&gt;=33,"D","F"))))))</f>
        <v>F</v>
      </c>
      <c r="AC48" s="9">
        <v>0</v>
      </c>
      <c r="AD48" s="9">
        <v>19</v>
      </c>
      <c r="AE48" s="8">
        <f t="shared" ref="AE48:AE52" si="60">SUM(AC48+AD48)</f>
        <v>19</v>
      </c>
      <c r="AF48" s="8" t="str">
        <f t="shared" ref="AF48:AF52" si="61">IF(AE48&gt;=80,"A+",IF(AE48&gt;=70,"A",IF(AE48&gt;=60,"A-",IF(AE48&gt;=50,"B",IF(AE48&gt;=40,"C",IF(AE48&gt;=33,"D","F"))))))</f>
        <v>F</v>
      </c>
      <c r="AG48" s="9">
        <v>17</v>
      </c>
      <c r="AH48" s="8" t="str">
        <f t="shared" ref="AH48:AH52" si="62">IF(AG48&gt;=40,"A+",IF(AG48&gt;=35,"A",IF(AG48&gt;=30,"A-",IF(AG48&gt;=25,"B",IF(AG48&gt;=20,"C",IF(AG48&gt;=17,"D","F"))))))</f>
        <v>D</v>
      </c>
      <c r="AI48" s="10">
        <f t="shared" ref="AI48:AI52" si="63">SUM(G48+K48+O48+S48+W48+AA48+AE48+AG48)</f>
        <v>138</v>
      </c>
      <c r="AJ48" s="11">
        <f t="shared" ref="AJ48:AJ49" si="64">IF(OR(G48&lt;50,K48&lt;50,O48&lt;33,S48&lt;17,W48&lt;33,AA48&lt;33,AE48&lt;33),0,(AM48+AN48+AO48+AP48+AQ48+AR48+AS48))</f>
        <v>0</v>
      </c>
      <c r="AK48" s="11" t="str">
        <f t="shared" ref="AK48:AK52" si="65">IF(AJ48=0,"Fail",(AJ48/7))</f>
        <v>Fail</v>
      </c>
      <c r="AL48" s="42">
        <f t="shared" ref="AL48:AL52" si="66">COUNTIF(A48:AH48,"F")</f>
        <v>7</v>
      </c>
      <c r="AM48" s="8">
        <f t="shared" ref="AM48:AM52" si="67">IF(G48&gt;=120,5,IF(G48&gt;=105,4,IF(G48&gt;=90,3.5,IF(G48&gt;=75,3,IF(G48&gt;=60,2,IF(G48&gt;=50,1,0))))))</f>
        <v>0</v>
      </c>
      <c r="AN48" s="8">
        <f t="shared" ref="AN48:AN52" si="68">IF(K48&gt;=120,5,IF(K48&gt;=105,4,IF(K48&gt;=90,3.5,IF(K48&gt;=75,3,IF(K48&gt;=60,2,IF(K48&gt;=50,1,0))))))</f>
        <v>0</v>
      </c>
      <c r="AO48" s="8">
        <f t="shared" ref="AO48:AO49" si="69">IF(O48&gt;=80,5,IF(O48&gt;=70,4,IF(O48&gt;=60,3.5,IF(O48&gt;=50,3,IF(O48&gt;=40,2,IF(O48&gt;=33,1,0))))))</f>
        <v>0</v>
      </c>
      <c r="AP48" s="8">
        <f t="shared" ref="AP48:AP52" si="70">IF(S48&gt;=40,5,IF(S48&gt;=35,4,IF(S48&gt;=30,3.5,IF(S48&gt;=25,3,IF(S48&gt;=20,2,IF(S48&gt;=17,1,0))))))</f>
        <v>0</v>
      </c>
      <c r="AQ48" s="8">
        <f t="shared" ref="AQ48:AQ49" si="71">IF(W48&gt;=80,5,IF(W48&gt;=70,4,IF(W48&gt;=60,3.5,IF(W48&gt;=50,3,IF(W48&gt;=40,2,IF(W48&gt;=33,1,0))))))</f>
        <v>0</v>
      </c>
      <c r="AR48" s="8">
        <f t="shared" ref="AR48:AR49" si="72">IF(AA48&gt;=80,5,IF(AA48&gt;=70,4,IF(AA48&gt;=60,3.5,IF(AA48&gt;=50,3,IF(AA48&gt;=40,2,IF(AA48&gt;=33,1,0))))))</f>
        <v>0</v>
      </c>
      <c r="AS48" s="8">
        <f t="shared" ref="AS48:AS52" si="73">IF(AE48&gt;=80,5,IF(AE48&gt;=70,4,IF(AE48&gt;=60,3.5,IF(AE48&gt;=50,3,IF(AE48&gt;=40,2,IF(AE48&gt;=33,1,0))))))</f>
        <v>0</v>
      </c>
    </row>
    <row r="49" spans="1:45" ht="18" thickBot="1">
      <c r="A49" s="74">
        <v>50</v>
      </c>
      <c r="B49" s="70" t="s">
        <v>180</v>
      </c>
      <c r="C49" s="76">
        <v>15</v>
      </c>
      <c r="D49" s="76">
        <v>14</v>
      </c>
      <c r="E49" s="9">
        <f t="shared" si="28"/>
        <v>29</v>
      </c>
      <c r="F49" s="62">
        <v>20</v>
      </c>
      <c r="G49" s="9">
        <f t="shared" si="51"/>
        <v>49</v>
      </c>
      <c r="H49" s="9" t="str">
        <f t="shared" si="52"/>
        <v>F</v>
      </c>
      <c r="I49" s="76">
        <v>0</v>
      </c>
      <c r="J49" s="76">
        <v>6</v>
      </c>
      <c r="K49" s="8">
        <f t="shared" si="0"/>
        <v>6</v>
      </c>
      <c r="L49" s="9" t="str">
        <f t="shared" si="53"/>
        <v>F</v>
      </c>
      <c r="M49" s="76">
        <v>13</v>
      </c>
      <c r="N49" s="76">
        <v>6</v>
      </c>
      <c r="O49" s="8">
        <f t="shared" si="54"/>
        <v>19</v>
      </c>
      <c r="P49" s="8" t="str">
        <f t="shared" si="55"/>
        <v>F</v>
      </c>
      <c r="Q49" s="76">
        <v>8</v>
      </c>
      <c r="R49" s="76">
        <v>10</v>
      </c>
      <c r="S49" s="9">
        <f t="shared" si="56"/>
        <v>18</v>
      </c>
      <c r="T49" s="8" t="str">
        <f t="shared" si="57"/>
        <v>D</v>
      </c>
      <c r="U49" s="78">
        <v>6</v>
      </c>
      <c r="V49" s="78">
        <v>10</v>
      </c>
      <c r="W49" s="9">
        <f t="shared" si="2"/>
        <v>16</v>
      </c>
      <c r="X49" s="8" t="str">
        <f t="shared" si="12"/>
        <v>F</v>
      </c>
      <c r="Y49" s="76">
        <v>4</v>
      </c>
      <c r="Z49" s="76">
        <v>9</v>
      </c>
      <c r="AA49" s="8">
        <f t="shared" si="58"/>
        <v>13</v>
      </c>
      <c r="AB49" s="8" t="str">
        <f t="shared" si="59"/>
        <v>F</v>
      </c>
      <c r="AC49" s="9">
        <v>3</v>
      </c>
      <c r="AD49" s="9">
        <v>10</v>
      </c>
      <c r="AE49" s="8">
        <f t="shared" si="60"/>
        <v>13</v>
      </c>
      <c r="AF49" s="8" t="str">
        <f t="shared" si="61"/>
        <v>F</v>
      </c>
      <c r="AG49" s="9">
        <v>18</v>
      </c>
      <c r="AH49" s="8" t="str">
        <f t="shared" si="62"/>
        <v>D</v>
      </c>
      <c r="AI49" s="10">
        <f t="shared" si="63"/>
        <v>152</v>
      </c>
      <c r="AJ49" s="11">
        <f t="shared" si="64"/>
        <v>0</v>
      </c>
      <c r="AK49" s="11" t="str">
        <f t="shared" si="65"/>
        <v>Fail</v>
      </c>
      <c r="AL49" s="42">
        <f t="shared" si="66"/>
        <v>6</v>
      </c>
      <c r="AM49" s="8">
        <f t="shared" si="67"/>
        <v>0</v>
      </c>
      <c r="AN49" s="8">
        <f t="shared" si="68"/>
        <v>0</v>
      </c>
      <c r="AO49" s="8">
        <f t="shared" si="69"/>
        <v>0</v>
      </c>
      <c r="AP49" s="8">
        <f t="shared" si="70"/>
        <v>1</v>
      </c>
      <c r="AQ49" s="8">
        <f t="shared" si="71"/>
        <v>0</v>
      </c>
      <c r="AR49" s="8">
        <f t="shared" si="72"/>
        <v>0</v>
      </c>
      <c r="AS49" s="8">
        <f t="shared" si="73"/>
        <v>0</v>
      </c>
    </row>
    <row r="50" spans="1:45" ht="18" thickBot="1">
      <c r="A50" s="74">
        <v>51</v>
      </c>
      <c r="B50" s="70" t="s">
        <v>172</v>
      </c>
      <c r="C50" s="76">
        <v>20</v>
      </c>
      <c r="D50" s="76">
        <v>13</v>
      </c>
      <c r="E50" s="9">
        <f t="shared" si="28"/>
        <v>33</v>
      </c>
      <c r="F50" s="9">
        <v>14</v>
      </c>
      <c r="G50" s="8">
        <f t="shared" si="51"/>
        <v>47</v>
      </c>
      <c r="H50" s="8" t="str">
        <f t="shared" si="52"/>
        <v>F</v>
      </c>
      <c r="I50" s="76">
        <v>13</v>
      </c>
      <c r="J50" s="76">
        <v>2</v>
      </c>
      <c r="K50" s="8">
        <f t="shared" si="0"/>
        <v>15</v>
      </c>
      <c r="L50" s="9" t="str">
        <f t="shared" si="53"/>
        <v>F</v>
      </c>
      <c r="M50" s="76">
        <v>10</v>
      </c>
      <c r="N50" s="76">
        <v>12</v>
      </c>
      <c r="O50" s="8">
        <f t="shared" si="54"/>
        <v>22</v>
      </c>
      <c r="P50" s="8" t="str">
        <f t="shared" si="55"/>
        <v>F</v>
      </c>
      <c r="Q50" s="76">
        <v>13</v>
      </c>
      <c r="R50" s="76">
        <v>13</v>
      </c>
      <c r="S50" s="9">
        <f t="shared" si="56"/>
        <v>26</v>
      </c>
      <c r="T50" s="8" t="str">
        <f t="shared" si="57"/>
        <v>B</v>
      </c>
      <c r="U50" s="78">
        <v>13</v>
      </c>
      <c r="V50" s="78">
        <v>11</v>
      </c>
      <c r="W50" s="9">
        <f t="shared" si="2"/>
        <v>24</v>
      </c>
      <c r="X50" s="8" t="str">
        <f t="shared" si="12"/>
        <v>F</v>
      </c>
      <c r="Y50" s="76">
        <v>18</v>
      </c>
      <c r="Z50" s="76">
        <v>16</v>
      </c>
      <c r="AA50" s="8">
        <f t="shared" si="58"/>
        <v>34</v>
      </c>
      <c r="AB50" s="8" t="str">
        <f t="shared" si="59"/>
        <v>D</v>
      </c>
      <c r="AC50" s="9">
        <v>3</v>
      </c>
      <c r="AD50" s="9">
        <v>9</v>
      </c>
      <c r="AE50" s="8">
        <f t="shared" si="60"/>
        <v>12</v>
      </c>
      <c r="AF50" s="8" t="str">
        <f t="shared" si="61"/>
        <v>F</v>
      </c>
      <c r="AG50" s="9">
        <v>19</v>
      </c>
      <c r="AH50" s="8" t="str">
        <f t="shared" si="62"/>
        <v>D</v>
      </c>
      <c r="AI50" s="10">
        <f t="shared" si="63"/>
        <v>199</v>
      </c>
      <c r="AJ50" s="8"/>
      <c r="AK50" s="11" t="str">
        <f t="shared" si="65"/>
        <v>Fail</v>
      </c>
      <c r="AL50" s="42">
        <f t="shared" si="66"/>
        <v>5</v>
      </c>
      <c r="AM50" s="8">
        <f t="shared" si="67"/>
        <v>0</v>
      </c>
      <c r="AN50" s="8">
        <f t="shared" si="68"/>
        <v>0</v>
      </c>
      <c r="AP50" s="8">
        <f t="shared" si="70"/>
        <v>3</v>
      </c>
      <c r="AS50" s="8">
        <f t="shared" si="73"/>
        <v>0</v>
      </c>
    </row>
    <row r="51" spans="1:45" ht="18" thickBot="1">
      <c r="A51" s="74">
        <v>52</v>
      </c>
      <c r="B51" s="70" t="s">
        <v>181</v>
      </c>
      <c r="C51" s="76">
        <v>9</v>
      </c>
      <c r="D51" s="76">
        <v>24</v>
      </c>
      <c r="E51" s="9">
        <f t="shared" si="28"/>
        <v>33</v>
      </c>
      <c r="F51" s="9">
        <v>14</v>
      </c>
      <c r="G51" s="8">
        <f t="shared" si="51"/>
        <v>47</v>
      </c>
      <c r="H51" s="8" t="str">
        <f t="shared" si="52"/>
        <v>F</v>
      </c>
      <c r="I51" s="76">
        <v>7</v>
      </c>
      <c r="J51" s="76">
        <v>3</v>
      </c>
      <c r="K51" s="8">
        <f t="shared" si="0"/>
        <v>10</v>
      </c>
      <c r="L51" s="9" t="str">
        <f t="shared" si="53"/>
        <v>F</v>
      </c>
      <c r="M51" s="76">
        <v>0</v>
      </c>
      <c r="N51" s="76">
        <v>15</v>
      </c>
      <c r="O51" s="8">
        <f t="shared" si="54"/>
        <v>15</v>
      </c>
      <c r="P51" s="8" t="str">
        <f t="shared" si="55"/>
        <v>F</v>
      </c>
      <c r="Q51" s="76">
        <v>8</v>
      </c>
      <c r="R51" s="76">
        <v>10</v>
      </c>
      <c r="S51" s="9">
        <f t="shared" si="56"/>
        <v>18</v>
      </c>
      <c r="T51" s="8" t="str">
        <f t="shared" si="57"/>
        <v>D</v>
      </c>
      <c r="U51" s="78">
        <v>3</v>
      </c>
      <c r="V51" s="78">
        <v>18</v>
      </c>
      <c r="W51" s="9">
        <f t="shared" si="2"/>
        <v>21</v>
      </c>
      <c r="X51" s="8" t="str">
        <f t="shared" si="12"/>
        <v>F</v>
      </c>
      <c r="Y51" s="76">
        <v>6</v>
      </c>
      <c r="Z51" s="76">
        <v>18</v>
      </c>
      <c r="AA51" s="8">
        <f t="shared" si="58"/>
        <v>24</v>
      </c>
      <c r="AB51" s="8" t="str">
        <f t="shared" si="59"/>
        <v>F</v>
      </c>
      <c r="AC51" s="9">
        <v>0</v>
      </c>
      <c r="AD51" s="9">
        <v>13</v>
      </c>
      <c r="AE51" s="8">
        <f t="shared" si="60"/>
        <v>13</v>
      </c>
      <c r="AF51" s="8" t="str">
        <f t="shared" si="61"/>
        <v>F</v>
      </c>
      <c r="AG51" s="9">
        <v>10</v>
      </c>
      <c r="AH51" s="8" t="str">
        <f t="shared" si="62"/>
        <v>F</v>
      </c>
      <c r="AI51" s="10">
        <f t="shared" si="63"/>
        <v>158</v>
      </c>
      <c r="AJ51" s="8"/>
      <c r="AK51" s="11" t="str">
        <f t="shared" si="65"/>
        <v>Fail</v>
      </c>
      <c r="AL51" s="42">
        <f t="shared" si="66"/>
        <v>7</v>
      </c>
      <c r="AM51" s="8">
        <f t="shared" si="67"/>
        <v>0</v>
      </c>
      <c r="AN51" s="8">
        <f t="shared" si="68"/>
        <v>0</v>
      </c>
      <c r="AP51" s="8">
        <f t="shared" si="70"/>
        <v>1</v>
      </c>
      <c r="AS51" s="8">
        <f t="shared" si="73"/>
        <v>0</v>
      </c>
    </row>
    <row r="52" spans="1:45" ht="18" thickBot="1">
      <c r="A52" s="74">
        <v>55</v>
      </c>
      <c r="B52" s="70" t="s">
        <v>182</v>
      </c>
      <c r="C52" s="76"/>
      <c r="D52" s="76"/>
      <c r="E52" s="9">
        <f t="shared" si="28"/>
        <v>0</v>
      </c>
      <c r="F52" s="9">
        <v>0</v>
      </c>
      <c r="G52" s="8">
        <f t="shared" si="51"/>
        <v>0</v>
      </c>
      <c r="H52" s="8" t="str">
        <f t="shared" si="52"/>
        <v>F</v>
      </c>
      <c r="I52" s="76"/>
      <c r="J52" s="76">
        <v>5</v>
      </c>
      <c r="K52" s="8">
        <f t="shared" si="0"/>
        <v>5</v>
      </c>
      <c r="L52" s="9" t="str">
        <f t="shared" si="53"/>
        <v>F</v>
      </c>
      <c r="M52" s="76">
        <v>4</v>
      </c>
      <c r="N52" s="76">
        <v>14</v>
      </c>
      <c r="O52" s="8">
        <f t="shared" si="54"/>
        <v>18</v>
      </c>
      <c r="P52" s="8" t="str">
        <f t="shared" si="55"/>
        <v>F</v>
      </c>
      <c r="Q52" s="76"/>
      <c r="R52" s="76">
        <v>0</v>
      </c>
      <c r="S52" s="9">
        <v>0</v>
      </c>
      <c r="T52" s="8" t="str">
        <f t="shared" si="57"/>
        <v>F</v>
      </c>
      <c r="U52" s="78">
        <v>0</v>
      </c>
      <c r="V52" s="78">
        <v>0</v>
      </c>
      <c r="W52" s="9">
        <f t="shared" si="2"/>
        <v>0</v>
      </c>
      <c r="X52" s="8" t="str">
        <f t="shared" si="12"/>
        <v>F</v>
      </c>
      <c r="Y52" s="76">
        <v>12</v>
      </c>
      <c r="Z52" s="76">
        <v>16</v>
      </c>
      <c r="AA52" s="8">
        <f t="shared" si="58"/>
        <v>28</v>
      </c>
      <c r="AB52" s="8" t="str">
        <f t="shared" si="59"/>
        <v>F</v>
      </c>
      <c r="AC52" s="9">
        <v>2</v>
      </c>
      <c r="AD52" s="9">
        <v>19</v>
      </c>
      <c r="AE52" s="8">
        <f t="shared" si="60"/>
        <v>21</v>
      </c>
      <c r="AF52" s="8" t="str">
        <f t="shared" si="61"/>
        <v>F</v>
      </c>
      <c r="AG52" s="9">
        <v>10</v>
      </c>
      <c r="AH52" s="8" t="str">
        <f t="shared" si="62"/>
        <v>F</v>
      </c>
      <c r="AI52" s="10">
        <f t="shared" si="63"/>
        <v>82</v>
      </c>
      <c r="AJ52" s="8"/>
      <c r="AK52" s="11" t="str">
        <f t="shared" si="65"/>
        <v>Fail</v>
      </c>
      <c r="AL52" s="42">
        <f t="shared" si="66"/>
        <v>8</v>
      </c>
      <c r="AM52" s="8">
        <f t="shared" si="67"/>
        <v>0</v>
      </c>
      <c r="AN52" s="8">
        <f t="shared" si="68"/>
        <v>0</v>
      </c>
      <c r="AP52" s="8">
        <f t="shared" si="70"/>
        <v>0</v>
      </c>
      <c r="AS52" s="8">
        <f t="shared" si="73"/>
        <v>0</v>
      </c>
    </row>
    <row r="53" spans="1:45" ht="16.5" thickBot="1">
      <c r="I53" s="76"/>
      <c r="J53" s="76"/>
      <c r="Q53" s="76"/>
      <c r="R53" s="76"/>
      <c r="AB53" s="8" t="str">
        <f t="shared" si="59"/>
        <v>F</v>
      </c>
      <c r="AI53" s="8"/>
      <c r="AJ53" s="8"/>
      <c r="AK53" s="8"/>
      <c r="AL53" s="8"/>
    </row>
    <row r="54" spans="1:45" ht="16.5" thickBot="1">
      <c r="Q54" s="76"/>
      <c r="R54" s="76"/>
      <c r="AB54" s="8" t="str">
        <f t="shared" si="59"/>
        <v>F</v>
      </c>
      <c r="AI54" s="8"/>
      <c r="AJ54" s="8"/>
      <c r="AK54" s="8"/>
      <c r="AL54" s="8"/>
    </row>
    <row r="55" spans="1:45" ht="15">
      <c r="AI55" s="8"/>
      <c r="AJ55" s="8"/>
      <c r="AK55" s="8"/>
      <c r="AL55" s="8"/>
    </row>
    <row r="56" spans="1:45" ht="15">
      <c r="AI56" s="8"/>
      <c r="AJ56" s="8"/>
      <c r="AK56" s="8"/>
      <c r="AL56" s="8"/>
    </row>
    <row r="57" spans="1:45" ht="15">
      <c r="AI57" s="8"/>
      <c r="AJ57" s="8"/>
      <c r="AK57" s="8"/>
      <c r="AL57" s="8"/>
    </row>
    <row r="58" spans="1:45" ht="15">
      <c r="AI58" s="8"/>
      <c r="AJ58" s="8"/>
      <c r="AK58" s="8"/>
      <c r="AL58" s="8"/>
    </row>
    <row r="59" spans="1:45" ht="15">
      <c r="AI59" s="8"/>
      <c r="AJ59" s="8"/>
      <c r="AK59" s="8"/>
      <c r="AL59" s="8"/>
    </row>
    <row r="60" spans="1:45" ht="15">
      <c r="AI60" s="8"/>
      <c r="AJ60" s="8"/>
      <c r="AK60" s="8"/>
      <c r="AL60" s="8"/>
    </row>
    <row r="61" spans="1:45" ht="15">
      <c r="AI61" s="8"/>
      <c r="AJ61" s="8"/>
      <c r="AK61" s="8"/>
      <c r="AL61" s="8"/>
    </row>
    <row r="62" spans="1:45" ht="15">
      <c r="AI62" s="8"/>
      <c r="AJ62" s="8"/>
      <c r="AK62" s="8"/>
      <c r="AL62" s="8"/>
    </row>
    <row r="63" spans="1:45" ht="15">
      <c r="AI63" s="8"/>
      <c r="AJ63" s="8"/>
      <c r="AK63" s="8"/>
      <c r="AL63" s="8"/>
    </row>
    <row r="64" spans="1:45" ht="15">
      <c r="AI64" s="8"/>
      <c r="AJ64" s="8"/>
      <c r="AK64" s="8"/>
      <c r="AL64" s="8"/>
    </row>
  </sheetData>
  <autoFilter ref="A2:AS19"/>
  <mergeCells count="1">
    <mergeCell ref="A1:AL1"/>
  </mergeCells>
  <conditionalFormatting sqref="A2:XFD2 B20:B45 A3:A47 A46:B49 C3:E4 G3:H49 A55:XFD1048576 A50:D52 C5:D49 E5:E52 A53:AA54 J3:XFD3 J5:T49 Y50:AA52 U5:V52 J4:V4 Y4:XFD49 W4:X52 F50:T52 AB50:XFD54">
    <cfRule type="containsText" dxfId="3" priority="1" operator="containsText" text="F">
      <formula>NOT(ISERROR(SEARCH("F",A2)))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 gridLines="1"/>
  <pageMargins left="0" right="0" top="0" bottom="0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"/>
  <sheetViews>
    <sheetView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ColWidth="9.140625" defaultRowHeight="15.75"/>
  <cols>
    <col min="1" max="1" width="4.140625" style="8" customWidth="1"/>
    <col min="2" max="2" width="20.7109375" style="8" customWidth="1"/>
    <col min="3" max="5" width="4" style="8" customWidth="1"/>
    <col min="6" max="6" width="3.85546875" style="8" customWidth="1"/>
    <col min="7" max="7" width="4.7109375" style="8" customWidth="1"/>
    <col min="8" max="8" width="4" style="8" customWidth="1"/>
    <col min="9" max="9" width="3.85546875" style="8" customWidth="1"/>
    <col min="10" max="10" width="3.5703125" style="8" customWidth="1"/>
    <col min="11" max="11" width="4.140625" style="8" customWidth="1"/>
    <col min="12" max="12" width="4" style="8" customWidth="1"/>
    <col min="13" max="13" width="3.5703125" style="8" customWidth="1"/>
    <col min="14" max="14" width="3.140625" style="8" customWidth="1"/>
    <col min="15" max="17" width="4" style="8" customWidth="1"/>
    <col min="18" max="18" width="3.5703125" style="8" customWidth="1"/>
    <col min="19" max="20" width="4" style="8" customWidth="1"/>
    <col min="21" max="22" width="3.42578125" style="8" customWidth="1"/>
    <col min="23" max="23" width="3.7109375" style="8" customWidth="1"/>
    <col min="24" max="25" width="4" style="8" customWidth="1"/>
    <col min="26" max="26" width="3.5703125" style="8" customWidth="1"/>
    <col min="27" max="27" width="3.7109375" style="8" customWidth="1"/>
    <col min="28" max="28" width="4" style="8" customWidth="1"/>
    <col min="29" max="29" width="3.5703125" style="8" customWidth="1"/>
    <col min="30" max="30" width="3.28515625" style="8" customWidth="1"/>
    <col min="31" max="31" width="3.5703125" style="8" customWidth="1"/>
    <col min="32" max="32" width="4" style="8" customWidth="1"/>
    <col min="33" max="33" width="3.7109375" style="8" customWidth="1"/>
    <col min="34" max="34" width="3.85546875" style="8" customWidth="1"/>
    <col min="35" max="35" width="5.42578125" style="13" customWidth="1"/>
    <col min="36" max="36" width="7" style="11" hidden="1" customWidth="1"/>
    <col min="37" max="37" width="6.7109375" style="11" customWidth="1"/>
    <col min="38" max="38" width="5.140625" style="12" customWidth="1"/>
    <col min="39" max="41" width="6.85546875" style="8" bestFit="1" customWidth="1"/>
    <col min="42" max="43" width="7.42578125" style="8" bestFit="1" customWidth="1"/>
    <col min="44" max="45" width="6.85546875" style="8" bestFit="1" customWidth="1"/>
    <col min="46" max="47" width="9.140625" style="8" customWidth="1"/>
    <col min="48" max="16384" width="9.140625" style="8"/>
  </cols>
  <sheetData>
    <row r="1" spans="1:45" ht="27.75">
      <c r="A1" s="79" t="s">
        <v>87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1"/>
    </row>
    <row r="2" spans="1:45" s="3" customFormat="1" ht="174.75" thickBot="1">
      <c r="A2" s="3" t="s">
        <v>1</v>
      </c>
      <c r="B2" s="4" t="s">
        <v>0</v>
      </c>
      <c r="C2" s="3" t="s">
        <v>7</v>
      </c>
      <c r="D2" s="3" t="s">
        <v>8</v>
      </c>
      <c r="E2" s="3" t="s">
        <v>9</v>
      </c>
      <c r="F2" s="3" t="s">
        <v>70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35</v>
      </c>
      <c r="AD2" s="3" t="s">
        <v>36</v>
      </c>
      <c r="AE2" s="3" t="s">
        <v>37</v>
      </c>
      <c r="AF2" s="3" t="s">
        <v>38</v>
      </c>
      <c r="AG2" s="3" t="s">
        <v>71</v>
      </c>
      <c r="AH2" s="3" t="s">
        <v>72</v>
      </c>
      <c r="AI2" s="5" t="s">
        <v>32</v>
      </c>
      <c r="AJ2" s="4" t="s">
        <v>40</v>
      </c>
      <c r="AK2" s="6" t="s">
        <v>6</v>
      </c>
      <c r="AL2" s="7" t="s">
        <v>67</v>
      </c>
      <c r="AM2" s="3" t="s">
        <v>2</v>
      </c>
      <c r="AN2" s="3" t="s">
        <v>3</v>
      </c>
      <c r="AO2" s="3" t="s">
        <v>4</v>
      </c>
      <c r="AP2" s="3" t="s">
        <v>33</v>
      </c>
      <c r="AQ2" s="3" t="s">
        <v>34</v>
      </c>
      <c r="AR2" s="3" t="s">
        <v>5</v>
      </c>
      <c r="AS2" s="3" t="s">
        <v>39</v>
      </c>
    </row>
    <row r="3" spans="1:45" ht="20.25" thickBot="1">
      <c r="A3" s="61">
        <v>1</v>
      </c>
      <c r="B3" s="64" t="s">
        <v>89</v>
      </c>
      <c r="C3" s="9"/>
      <c r="D3" s="9"/>
      <c r="E3" s="9">
        <f>SUM(C3+D3)</f>
        <v>0</v>
      </c>
      <c r="F3" s="1"/>
      <c r="G3" s="9">
        <f>SUM(E3+F3)</f>
        <v>0</v>
      </c>
      <c r="H3" s="9" t="str">
        <f>IF(G3&gt;=120,"A+",IF(G3&gt;=105,"A",IF(G3&gt;=90,"A-",IF(G3&gt;=75,"B",IF(G3&gt;=60,"C",IF(G3&gt;=50,"D","F"))))))</f>
        <v>F</v>
      </c>
      <c r="I3" s="2"/>
      <c r="K3" s="8">
        <f t="shared" ref="K3" si="0">SUM(I3+J3)</f>
        <v>0</v>
      </c>
      <c r="L3" s="9" t="str">
        <f>IF(K3&gt;=120,"A+",IF(K3&gt;=105,"A",IF(K3&gt;=90,"A-",IF(K3&gt;=75,"B",IF(K3&gt;=60,"C",IF(K3&gt;=50,"D","F"))))))</f>
        <v>F</v>
      </c>
      <c r="O3" s="8">
        <f t="shared" ref="O3" si="1">SUM(M3+N3)</f>
        <v>0</v>
      </c>
      <c r="P3" s="8" t="str">
        <f>IF(O3&gt;=80,"A+",IF(O3&gt;=70,"A",IF(O3&gt;=60,"A-",IF(O3&gt;=50,"B",IF(O3&gt;=40,"C",IF(O3&gt;=33,"D","F"))))))</f>
        <v>F</v>
      </c>
      <c r="Q3" s="14">
        <v>21</v>
      </c>
      <c r="R3" s="15">
        <f>IF(Q3&gt;=15,25,IF(Q3&gt;=12,22,IF(Q3&gt;=10,20,IF(Q3&gt;=1,15,0))))</f>
        <v>25</v>
      </c>
      <c r="S3" s="9">
        <f>+Q3+R3</f>
        <v>46</v>
      </c>
      <c r="T3" s="8" t="str">
        <f>IF(S3&gt;=40,"A+",IF(S3&gt;=35,"A",IF(S3&gt;=30,"A-",IF(S3&gt;=25,"B",IF(S3&gt;=20,"C",IF(S3&gt;=17,"D","F"))))))</f>
        <v>A+</v>
      </c>
      <c r="U3" s="9"/>
      <c r="V3" s="9"/>
      <c r="W3" s="9">
        <f t="shared" ref="W3" si="2">SUM(U3+V3)</f>
        <v>0</v>
      </c>
      <c r="X3" s="8" t="str">
        <f>IF(W3&gt;=80,"A+",IF(W3&gt;=70,"A",IF(W3&gt;=60,"A-",IF(W3&gt;=50,"B",IF(W3&gt;=40,"C",IF(W3&gt;=33,"D","F"))))))</f>
        <v>F</v>
      </c>
      <c r="AA3" s="8">
        <f t="shared" ref="AA3" si="3">SUM(Y3+Z3)</f>
        <v>0</v>
      </c>
      <c r="AB3" s="8" t="str">
        <f>IF(AA3&gt;=80,"A+",IF(AA3&gt;=70,"A",IF(AA3&gt;=60,"A-",IF(AA3&gt;=50,"B",IF(AA3&gt;=40,"C",IF(AA3&gt;=33,"D","F"))))))</f>
        <v>F</v>
      </c>
      <c r="AE3" s="8">
        <f>SUM(AC3+AD3)</f>
        <v>0</v>
      </c>
      <c r="AF3" s="8" t="str">
        <f>IF(AE3&gt;=80,"A+",IF(AE3&gt;=70,"A",IF(AE3&gt;=60,"A-",IF(AE3&gt;=50,"B",IF(AE3&gt;=40,"C",IF(AE3&gt;=33,"D","F"))))))</f>
        <v>F</v>
      </c>
      <c r="AG3" s="9"/>
      <c r="AH3" s="8" t="str">
        <f>IF(AG3&gt;=40,"A+",IF(AG3&gt;=35,"A",IF(AG3&gt;=30,"A-",IF(AG3&gt;=25,"B",IF(AG3&gt;=20,"C",IF(AG3&gt;=17,"D","F"))))))</f>
        <v>F</v>
      </c>
      <c r="AI3" s="10">
        <f>SUM(G3+K3+O3+S3+W3+AA3+AE3+AG3)</f>
        <v>46</v>
      </c>
      <c r="AJ3" s="11">
        <f>IF(OR(G3&lt;50,K3&lt;50,O3&lt;33,S3&lt;17,W3&lt;33,AA3&lt;33,AE3&lt;33),0,(AM3+AN3+AO3+AP3+AQ3+AR3+AS3))</f>
        <v>0</v>
      </c>
      <c r="AK3" s="11" t="str">
        <f>IF(AJ3=0,"Fail",(AJ3/7))</f>
        <v>Fail</v>
      </c>
      <c r="AL3" s="42">
        <f t="shared" ref="AL3" si="4">COUNTIF(A3:AH3,"F")</f>
        <v>7</v>
      </c>
      <c r="AM3" s="8">
        <f>IF(G3&gt;=120,5,IF(G3&gt;=105,4,IF(G3&gt;=90,3.5,IF(G3&gt;=75,3,IF(G3&gt;=60,2,IF(G3&gt;=50,1,0))))))</f>
        <v>0</v>
      </c>
      <c r="AN3" s="8">
        <f>IF(K3&gt;=120,5,IF(K3&gt;=105,4,IF(K3&gt;=90,3.5,IF(K3&gt;=75,3,IF(K3&gt;=60,2,IF(K3&gt;=50,1,0))))))</f>
        <v>0</v>
      </c>
      <c r="AO3" s="8">
        <f>IF(O3&gt;=80,5,IF(O3&gt;=70,4,IF(O3&gt;=60,3.5,IF(O3&gt;=50,3,IF(O3&gt;=40,2,IF(O3&gt;=33,1,0))))))</f>
        <v>0</v>
      </c>
      <c r="AP3" s="8">
        <f>IF(S3&gt;=40,5,IF(S3&gt;=35,4,IF(S3&gt;=30,3.5,IF(S3&gt;=25,3,IF(S3&gt;=20,2,IF(S3&gt;=17,1,0))))))</f>
        <v>5</v>
      </c>
      <c r="AQ3" s="8">
        <f>IF(W3&gt;=80,5,IF(W3&gt;=70,4,IF(W3&gt;=60,3.5,IF(W3&gt;=50,3,IF(W3&gt;=40,2,IF(W3&gt;=33,1,0))))))</f>
        <v>0</v>
      </c>
      <c r="AR3" s="8">
        <f>IF(AA3&gt;=80,5,IF(AA3&gt;=70,4,IF(AA3&gt;=60,3.5,IF(AA3&gt;=50,3,IF(AA3&gt;=40,2,IF(AA3&gt;=33,1,0))))))</f>
        <v>0</v>
      </c>
      <c r="AS3" s="8">
        <f>IF(AE3&gt;=80,5,IF(AE3&gt;=70,4,IF(AE3&gt;=60,3.5,IF(AE3&gt;=50,3,IF(AE3&gt;=40,2,IF(AE3&gt;=33,1,0))))))</f>
        <v>0</v>
      </c>
    </row>
    <row r="4" spans="1:45" ht="20.25" thickBot="1">
      <c r="A4" s="61">
        <v>2</v>
      </c>
      <c r="B4" s="65" t="s">
        <v>121</v>
      </c>
      <c r="C4" s="9"/>
      <c r="D4" s="9"/>
      <c r="E4" s="9">
        <f t="shared" ref="E4:E41" si="5">SUM(C4+D4)</f>
        <v>0</v>
      </c>
      <c r="F4" s="1"/>
      <c r="G4" s="9">
        <f t="shared" ref="G4:G41" si="6">SUM(E4+F4)</f>
        <v>0</v>
      </c>
      <c r="H4" s="9" t="str">
        <f t="shared" ref="H4:H41" si="7">IF(G4&gt;=120,"A+",IF(G4&gt;=105,"A",IF(G4&gt;=90,"A-",IF(G4&gt;=75,"B",IF(G4&gt;=60,"C",IF(G4&gt;=50,"D","F"))))))</f>
        <v>F</v>
      </c>
      <c r="I4" s="2"/>
      <c r="K4" s="8">
        <f t="shared" ref="K4:K41" si="8">SUM(I4+J4)</f>
        <v>0</v>
      </c>
      <c r="L4" s="9" t="str">
        <f t="shared" ref="L4:L41" si="9">IF(K4&gt;=120,"A+",IF(K4&gt;=105,"A",IF(K4&gt;=90,"A-",IF(K4&gt;=75,"B",IF(K4&gt;=60,"C",IF(K4&gt;=50,"D","F"))))))</f>
        <v>F</v>
      </c>
      <c r="O4" s="8">
        <f t="shared" ref="O4:O41" si="10">SUM(M4+N4)</f>
        <v>0</v>
      </c>
      <c r="P4" s="8" t="str">
        <f t="shared" ref="P4:P41" si="11">IF(O4&gt;=80,"A+",IF(O4&gt;=70,"A",IF(O4&gt;=60,"A-",IF(O4&gt;=50,"B",IF(O4&gt;=40,"C",IF(O4&gt;=33,"D","F"))))))</f>
        <v>F</v>
      </c>
      <c r="Q4" s="14">
        <v>21</v>
      </c>
      <c r="R4" s="15">
        <f t="shared" ref="R4:R67" si="12">IF(Q4&gt;=15,25,IF(Q4&gt;=12,22,IF(Q4&gt;=10,20,IF(Q4&gt;=1,15,0))))</f>
        <v>25</v>
      </c>
      <c r="S4" s="9">
        <f t="shared" ref="S4:S41" si="13">+Q4+R4</f>
        <v>46</v>
      </c>
      <c r="T4" s="8" t="str">
        <f t="shared" ref="T4:T41" si="14">IF(S4&gt;=40,"A+",IF(S4&gt;=35,"A",IF(S4&gt;=30,"A-",IF(S4&gt;=25,"B",IF(S4&gt;=20,"C",IF(S4&gt;=17,"D","F"))))))</f>
        <v>A+</v>
      </c>
      <c r="U4" s="9"/>
      <c r="V4" s="9"/>
      <c r="W4" s="9">
        <f t="shared" ref="W4:W41" si="15">SUM(U4+V4)</f>
        <v>0</v>
      </c>
      <c r="X4" s="8" t="str">
        <f t="shared" ref="X4:X41" si="16">IF(W4&gt;=80,"A+",IF(W4&gt;=70,"A",IF(W4&gt;=60,"A-",IF(W4&gt;=50,"B",IF(W4&gt;=40,"C",IF(W4&gt;=33,"D","F"))))))</f>
        <v>F</v>
      </c>
      <c r="AA4" s="8">
        <f t="shared" ref="AA4:AA41" si="17">SUM(Y4+Z4)</f>
        <v>0</v>
      </c>
      <c r="AB4" s="8" t="str">
        <f t="shared" ref="AB4:AB41" si="18">IF(AA4&gt;=80,"A+",IF(AA4&gt;=70,"A",IF(AA4&gt;=60,"A-",IF(AA4&gt;=50,"B",IF(AA4&gt;=40,"C",IF(AA4&gt;=33,"D","F"))))))</f>
        <v>F</v>
      </c>
      <c r="AE4" s="8">
        <f t="shared" ref="AE4:AE41" si="19">SUM(AC4+AD4)</f>
        <v>0</v>
      </c>
      <c r="AF4" s="8" t="str">
        <f t="shared" ref="AF4:AF41" si="20">IF(AE4&gt;=80,"A+",IF(AE4&gt;=70,"A",IF(AE4&gt;=60,"A-",IF(AE4&gt;=50,"B",IF(AE4&gt;=40,"C",IF(AE4&gt;=33,"D","F"))))))</f>
        <v>F</v>
      </c>
      <c r="AG4" s="9"/>
      <c r="AH4" s="8" t="str">
        <f t="shared" ref="AH4:AH41" si="21">IF(AG4&gt;=40,"A+",IF(AG4&gt;=35,"A",IF(AG4&gt;=30,"A-",IF(AG4&gt;=25,"B",IF(AG4&gt;=20,"C",IF(AG4&gt;=17,"D","F"))))))</f>
        <v>F</v>
      </c>
      <c r="AI4" s="10">
        <f t="shared" ref="AI4:AI38" si="22">SUM(G4+K4+O4+S4+W4+AA4+AE4+AG4)</f>
        <v>46</v>
      </c>
      <c r="AJ4" s="11">
        <f t="shared" ref="AJ4:AJ38" si="23">IF(OR(G4&lt;50,K4&lt;50,O4&lt;33,S4&lt;17,W4&lt;33,AA4&lt;33,AE4&lt;33),0,(AM4+AN4+AO4+AP4+AQ4+AR4+AS4))</f>
        <v>0</v>
      </c>
      <c r="AK4" s="11" t="str">
        <f t="shared" ref="AK4:AK41" si="24">IF(AJ4=0,"Fail",(AJ4/7))</f>
        <v>Fail</v>
      </c>
      <c r="AL4" s="42">
        <f t="shared" ref="AL4:AL39" si="25">COUNTIF(A4:AH4,"F")</f>
        <v>7</v>
      </c>
      <c r="AM4" s="8">
        <f t="shared" ref="AM4:AM38" si="26">IF(G4&gt;=120,5,IF(G4&gt;=105,4,IF(G4&gt;=90,3.5,IF(G4&gt;=75,3,IF(G4&gt;=60,2,IF(G4&gt;=50,1,0))))))</f>
        <v>0</v>
      </c>
      <c r="AN4" s="8">
        <f t="shared" ref="AN4:AN38" si="27">IF(K4&gt;=120,5,IF(K4&gt;=105,4,IF(K4&gt;=90,3.5,IF(K4&gt;=75,3,IF(K4&gt;=60,2,IF(K4&gt;=50,1,0))))))</f>
        <v>0</v>
      </c>
      <c r="AO4" s="8">
        <f t="shared" ref="AO4:AO38" si="28">IF(O4&gt;=80,5,IF(O4&gt;=70,4,IF(O4&gt;=60,3.5,IF(O4&gt;=50,3,IF(O4&gt;=40,2,IF(O4&gt;=33,1,0))))))</f>
        <v>0</v>
      </c>
      <c r="AP4" s="8">
        <f t="shared" ref="AP4:AP38" si="29">IF(S4&gt;=40,5,IF(S4&gt;=35,4,IF(S4&gt;=30,3.5,IF(S4&gt;=25,3,IF(S4&gt;=20,2,IF(S4&gt;=17,1,0))))))</f>
        <v>5</v>
      </c>
      <c r="AQ4" s="8">
        <f t="shared" ref="AQ4:AQ38" si="30">IF(W4&gt;=80,5,IF(W4&gt;=70,4,IF(W4&gt;=60,3.5,IF(W4&gt;=50,3,IF(W4&gt;=40,2,IF(W4&gt;=33,1,0))))))</f>
        <v>0</v>
      </c>
      <c r="AR4" s="8">
        <f t="shared" ref="AR4:AR38" si="31">IF(AA4&gt;=80,5,IF(AA4&gt;=70,4,IF(AA4&gt;=60,3.5,IF(AA4&gt;=50,3,IF(AA4&gt;=40,2,IF(AA4&gt;=33,1,0))))))</f>
        <v>0</v>
      </c>
      <c r="AS4" s="8">
        <f t="shared" ref="AS4:AS38" si="32">IF(AE4&gt;=80,5,IF(AE4&gt;=70,4,IF(AE4&gt;=60,3.5,IF(AE4&gt;=50,3,IF(AE4&gt;=40,2,IF(AE4&gt;=33,1,0))))))</f>
        <v>0</v>
      </c>
    </row>
    <row r="5" spans="1:45" ht="20.25" thickBot="1">
      <c r="A5" s="61">
        <v>3</v>
      </c>
      <c r="B5" s="65" t="s">
        <v>90</v>
      </c>
      <c r="C5" s="9"/>
      <c r="D5" s="9"/>
      <c r="E5" s="9">
        <f t="shared" si="5"/>
        <v>0</v>
      </c>
      <c r="F5" s="1"/>
      <c r="G5" s="9">
        <f t="shared" si="6"/>
        <v>0</v>
      </c>
      <c r="H5" s="9" t="str">
        <f t="shared" si="7"/>
        <v>F</v>
      </c>
      <c r="I5" s="2"/>
      <c r="K5" s="8">
        <f t="shared" si="8"/>
        <v>0</v>
      </c>
      <c r="L5" s="9" t="str">
        <f t="shared" si="9"/>
        <v>F</v>
      </c>
      <c r="O5" s="8">
        <f t="shared" si="10"/>
        <v>0</v>
      </c>
      <c r="P5" s="8" t="str">
        <f t="shared" si="11"/>
        <v>F</v>
      </c>
      <c r="Q5" s="14">
        <v>20</v>
      </c>
      <c r="R5" s="15">
        <f t="shared" si="12"/>
        <v>25</v>
      </c>
      <c r="S5" s="9">
        <f t="shared" si="13"/>
        <v>45</v>
      </c>
      <c r="T5" s="8" t="str">
        <f t="shared" si="14"/>
        <v>A+</v>
      </c>
      <c r="U5" s="9"/>
      <c r="V5" s="9"/>
      <c r="W5" s="9">
        <f t="shared" si="15"/>
        <v>0</v>
      </c>
      <c r="X5" s="8" t="str">
        <f t="shared" si="16"/>
        <v>F</v>
      </c>
      <c r="AA5" s="8">
        <f t="shared" si="17"/>
        <v>0</v>
      </c>
      <c r="AB5" s="8" t="str">
        <f t="shared" si="18"/>
        <v>F</v>
      </c>
      <c r="AE5" s="8">
        <f t="shared" si="19"/>
        <v>0</v>
      </c>
      <c r="AF5" s="8" t="str">
        <f t="shared" si="20"/>
        <v>F</v>
      </c>
      <c r="AG5" s="9"/>
      <c r="AH5" s="8" t="str">
        <f t="shared" si="21"/>
        <v>F</v>
      </c>
      <c r="AI5" s="10">
        <f t="shared" si="22"/>
        <v>45</v>
      </c>
      <c r="AJ5" s="11">
        <f t="shared" si="23"/>
        <v>0</v>
      </c>
      <c r="AK5" s="11" t="str">
        <f t="shared" si="24"/>
        <v>Fail</v>
      </c>
      <c r="AL5" s="42">
        <f t="shared" si="25"/>
        <v>7</v>
      </c>
      <c r="AM5" s="8">
        <f t="shared" si="26"/>
        <v>0</v>
      </c>
      <c r="AN5" s="8">
        <f t="shared" si="27"/>
        <v>0</v>
      </c>
      <c r="AO5" s="8">
        <f t="shared" si="28"/>
        <v>0</v>
      </c>
      <c r="AP5" s="8">
        <f t="shared" si="29"/>
        <v>5</v>
      </c>
      <c r="AQ5" s="8">
        <f t="shared" si="30"/>
        <v>0</v>
      </c>
      <c r="AR5" s="8">
        <f t="shared" si="31"/>
        <v>0</v>
      </c>
      <c r="AS5" s="8">
        <f t="shared" si="32"/>
        <v>0</v>
      </c>
    </row>
    <row r="6" spans="1:45" ht="20.25" thickBot="1">
      <c r="A6" s="61">
        <v>4</v>
      </c>
      <c r="B6" s="65" t="s">
        <v>122</v>
      </c>
      <c r="C6" s="9"/>
      <c r="D6" s="9"/>
      <c r="E6" s="9">
        <f t="shared" si="5"/>
        <v>0</v>
      </c>
      <c r="F6" s="1"/>
      <c r="G6" s="9">
        <f t="shared" si="6"/>
        <v>0</v>
      </c>
      <c r="H6" s="9" t="str">
        <f t="shared" si="7"/>
        <v>F</v>
      </c>
      <c r="I6" s="2"/>
      <c r="K6" s="8">
        <f t="shared" si="8"/>
        <v>0</v>
      </c>
      <c r="L6" s="9" t="str">
        <f t="shared" si="9"/>
        <v>F</v>
      </c>
      <c r="O6" s="8">
        <f t="shared" si="10"/>
        <v>0</v>
      </c>
      <c r="P6" s="8" t="str">
        <f t="shared" si="11"/>
        <v>F</v>
      </c>
      <c r="Q6" s="14">
        <v>18</v>
      </c>
      <c r="R6" s="15">
        <f t="shared" si="12"/>
        <v>25</v>
      </c>
      <c r="S6" s="9">
        <f t="shared" si="13"/>
        <v>43</v>
      </c>
      <c r="T6" s="8" t="str">
        <f t="shared" si="14"/>
        <v>A+</v>
      </c>
      <c r="U6" s="9"/>
      <c r="V6" s="9"/>
      <c r="W6" s="9">
        <f t="shared" si="15"/>
        <v>0</v>
      </c>
      <c r="X6" s="8" t="str">
        <f t="shared" si="16"/>
        <v>F</v>
      </c>
      <c r="AA6" s="8">
        <f t="shared" si="17"/>
        <v>0</v>
      </c>
      <c r="AB6" s="8" t="str">
        <f t="shared" si="18"/>
        <v>F</v>
      </c>
      <c r="AE6" s="8">
        <f t="shared" si="19"/>
        <v>0</v>
      </c>
      <c r="AF6" s="8" t="str">
        <f t="shared" si="20"/>
        <v>F</v>
      </c>
      <c r="AG6" s="9"/>
      <c r="AH6" s="8" t="str">
        <f t="shared" si="21"/>
        <v>F</v>
      </c>
      <c r="AI6" s="10">
        <f t="shared" si="22"/>
        <v>43</v>
      </c>
      <c r="AJ6" s="11">
        <f t="shared" si="23"/>
        <v>0</v>
      </c>
      <c r="AK6" s="11" t="str">
        <f t="shared" si="24"/>
        <v>Fail</v>
      </c>
      <c r="AL6" s="42">
        <f t="shared" si="25"/>
        <v>7</v>
      </c>
      <c r="AM6" s="8">
        <f t="shared" si="26"/>
        <v>0</v>
      </c>
      <c r="AN6" s="8">
        <f t="shared" si="27"/>
        <v>0</v>
      </c>
      <c r="AO6" s="8">
        <f t="shared" si="28"/>
        <v>0</v>
      </c>
      <c r="AP6" s="8">
        <f t="shared" si="29"/>
        <v>5</v>
      </c>
      <c r="AQ6" s="8">
        <f t="shared" si="30"/>
        <v>0</v>
      </c>
      <c r="AR6" s="8">
        <f t="shared" si="31"/>
        <v>0</v>
      </c>
      <c r="AS6" s="8">
        <f t="shared" si="32"/>
        <v>0</v>
      </c>
    </row>
    <row r="7" spans="1:45" ht="20.25" thickBot="1">
      <c r="A7" s="61">
        <v>5</v>
      </c>
      <c r="B7" s="65" t="s">
        <v>91</v>
      </c>
      <c r="C7" s="9"/>
      <c r="D7" s="9"/>
      <c r="E7" s="9">
        <f t="shared" si="5"/>
        <v>0</v>
      </c>
      <c r="F7" s="1"/>
      <c r="G7" s="9">
        <f t="shared" si="6"/>
        <v>0</v>
      </c>
      <c r="H7" s="9" t="str">
        <f t="shared" si="7"/>
        <v>F</v>
      </c>
      <c r="I7" s="2"/>
      <c r="K7" s="8">
        <f t="shared" si="8"/>
        <v>0</v>
      </c>
      <c r="L7" s="9" t="str">
        <f t="shared" si="9"/>
        <v>F</v>
      </c>
      <c r="O7" s="8">
        <f t="shared" si="10"/>
        <v>0</v>
      </c>
      <c r="P7" s="8" t="str">
        <f t="shared" si="11"/>
        <v>F</v>
      </c>
      <c r="Q7" s="14">
        <v>19</v>
      </c>
      <c r="R7" s="15">
        <f t="shared" si="12"/>
        <v>25</v>
      </c>
      <c r="S7" s="9">
        <f t="shared" si="13"/>
        <v>44</v>
      </c>
      <c r="T7" s="8" t="str">
        <f t="shared" si="14"/>
        <v>A+</v>
      </c>
      <c r="U7" s="9"/>
      <c r="V7" s="9"/>
      <c r="W7" s="9">
        <f t="shared" si="15"/>
        <v>0</v>
      </c>
      <c r="X7" s="8" t="str">
        <f t="shared" si="16"/>
        <v>F</v>
      </c>
      <c r="AA7" s="8">
        <f t="shared" si="17"/>
        <v>0</v>
      </c>
      <c r="AB7" s="8" t="str">
        <f t="shared" si="18"/>
        <v>F</v>
      </c>
      <c r="AE7" s="8">
        <f t="shared" si="19"/>
        <v>0</v>
      </c>
      <c r="AF7" s="8" t="str">
        <f t="shared" si="20"/>
        <v>F</v>
      </c>
      <c r="AG7" s="9"/>
      <c r="AH7" s="8" t="str">
        <f t="shared" si="21"/>
        <v>F</v>
      </c>
      <c r="AI7" s="10">
        <f t="shared" si="22"/>
        <v>44</v>
      </c>
      <c r="AJ7" s="11">
        <f t="shared" si="23"/>
        <v>0</v>
      </c>
      <c r="AK7" s="11" t="str">
        <f t="shared" si="24"/>
        <v>Fail</v>
      </c>
      <c r="AL7" s="42">
        <f t="shared" si="25"/>
        <v>7</v>
      </c>
      <c r="AM7" s="8">
        <f t="shared" si="26"/>
        <v>0</v>
      </c>
      <c r="AN7" s="8">
        <f t="shared" si="27"/>
        <v>0</v>
      </c>
      <c r="AO7" s="8">
        <f t="shared" si="28"/>
        <v>0</v>
      </c>
      <c r="AP7" s="8">
        <f t="shared" si="29"/>
        <v>5</v>
      </c>
      <c r="AQ7" s="8">
        <f t="shared" si="30"/>
        <v>0</v>
      </c>
      <c r="AR7" s="8">
        <f t="shared" si="31"/>
        <v>0</v>
      </c>
      <c r="AS7" s="8">
        <f t="shared" si="32"/>
        <v>0</v>
      </c>
    </row>
    <row r="8" spans="1:45" ht="20.25" thickBot="1">
      <c r="A8" s="61">
        <v>6</v>
      </c>
      <c r="B8" s="65" t="s">
        <v>123</v>
      </c>
      <c r="C8" s="9"/>
      <c r="D8" s="9"/>
      <c r="E8" s="9">
        <f t="shared" si="5"/>
        <v>0</v>
      </c>
      <c r="F8" s="1"/>
      <c r="G8" s="9">
        <f t="shared" si="6"/>
        <v>0</v>
      </c>
      <c r="H8" s="9" t="str">
        <f t="shared" si="7"/>
        <v>F</v>
      </c>
      <c r="I8" s="2"/>
      <c r="K8" s="8">
        <f t="shared" si="8"/>
        <v>0</v>
      </c>
      <c r="L8" s="9" t="str">
        <f t="shared" si="9"/>
        <v>F</v>
      </c>
      <c r="O8" s="8">
        <f t="shared" si="10"/>
        <v>0</v>
      </c>
      <c r="P8" s="8" t="str">
        <f t="shared" si="11"/>
        <v>F</v>
      </c>
      <c r="Q8" s="14">
        <v>19</v>
      </c>
      <c r="R8" s="15">
        <f t="shared" si="12"/>
        <v>25</v>
      </c>
      <c r="S8" s="9">
        <f t="shared" si="13"/>
        <v>44</v>
      </c>
      <c r="T8" s="8" t="str">
        <f t="shared" si="14"/>
        <v>A+</v>
      </c>
      <c r="U8" s="9"/>
      <c r="V8" s="9"/>
      <c r="W8" s="9">
        <f t="shared" si="15"/>
        <v>0</v>
      </c>
      <c r="X8" s="8" t="str">
        <f t="shared" si="16"/>
        <v>F</v>
      </c>
      <c r="AA8" s="8">
        <f t="shared" si="17"/>
        <v>0</v>
      </c>
      <c r="AB8" s="8" t="str">
        <f t="shared" si="18"/>
        <v>F</v>
      </c>
      <c r="AE8" s="8">
        <f t="shared" si="19"/>
        <v>0</v>
      </c>
      <c r="AF8" s="8" t="str">
        <f t="shared" si="20"/>
        <v>F</v>
      </c>
      <c r="AG8" s="9"/>
      <c r="AH8" s="8" t="str">
        <f t="shared" si="21"/>
        <v>F</v>
      </c>
      <c r="AI8" s="10">
        <f t="shared" si="22"/>
        <v>44</v>
      </c>
      <c r="AJ8" s="11">
        <f t="shared" si="23"/>
        <v>0</v>
      </c>
      <c r="AK8" s="11" t="str">
        <f t="shared" si="24"/>
        <v>Fail</v>
      </c>
      <c r="AL8" s="42">
        <f t="shared" si="25"/>
        <v>7</v>
      </c>
      <c r="AM8" s="8">
        <f t="shared" si="26"/>
        <v>0</v>
      </c>
      <c r="AN8" s="8">
        <f t="shared" si="27"/>
        <v>0</v>
      </c>
      <c r="AO8" s="8">
        <f t="shared" si="28"/>
        <v>0</v>
      </c>
      <c r="AP8" s="8">
        <f t="shared" si="29"/>
        <v>5</v>
      </c>
      <c r="AQ8" s="8">
        <f t="shared" si="30"/>
        <v>0</v>
      </c>
      <c r="AR8" s="8">
        <f t="shared" si="31"/>
        <v>0</v>
      </c>
      <c r="AS8" s="8">
        <f t="shared" si="32"/>
        <v>0</v>
      </c>
    </row>
    <row r="9" spans="1:45" ht="20.25" thickBot="1">
      <c r="A9" s="61">
        <v>7</v>
      </c>
      <c r="B9" s="65" t="s">
        <v>92</v>
      </c>
      <c r="C9" s="9"/>
      <c r="D9" s="9"/>
      <c r="E9" s="9">
        <f t="shared" si="5"/>
        <v>0</v>
      </c>
      <c r="F9" s="1"/>
      <c r="G9" s="9">
        <f t="shared" si="6"/>
        <v>0</v>
      </c>
      <c r="H9" s="9" t="str">
        <f t="shared" si="7"/>
        <v>F</v>
      </c>
      <c r="I9" s="2"/>
      <c r="K9" s="8">
        <f t="shared" si="8"/>
        <v>0</v>
      </c>
      <c r="L9" s="9" t="str">
        <f t="shared" si="9"/>
        <v>F</v>
      </c>
      <c r="O9" s="8">
        <f t="shared" si="10"/>
        <v>0</v>
      </c>
      <c r="P9" s="8" t="str">
        <f t="shared" si="11"/>
        <v>F</v>
      </c>
      <c r="Q9" s="14">
        <v>18</v>
      </c>
      <c r="R9" s="15">
        <f t="shared" si="12"/>
        <v>25</v>
      </c>
      <c r="S9" s="9">
        <f t="shared" si="13"/>
        <v>43</v>
      </c>
      <c r="T9" s="8" t="str">
        <f t="shared" si="14"/>
        <v>A+</v>
      </c>
      <c r="U9" s="9"/>
      <c r="V9" s="9"/>
      <c r="W9" s="9">
        <f t="shared" si="15"/>
        <v>0</v>
      </c>
      <c r="X9" s="8" t="str">
        <f t="shared" si="16"/>
        <v>F</v>
      </c>
      <c r="AA9" s="8">
        <f t="shared" si="17"/>
        <v>0</v>
      </c>
      <c r="AB9" s="8" t="str">
        <f t="shared" si="18"/>
        <v>F</v>
      </c>
      <c r="AE9" s="8">
        <f t="shared" si="19"/>
        <v>0</v>
      </c>
      <c r="AF9" s="8" t="str">
        <f t="shared" si="20"/>
        <v>F</v>
      </c>
      <c r="AG9" s="9"/>
      <c r="AH9" s="8" t="str">
        <f t="shared" si="21"/>
        <v>F</v>
      </c>
      <c r="AI9" s="10">
        <f t="shared" si="22"/>
        <v>43</v>
      </c>
      <c r="AJ9" s="11">
        <f t="shared" si="23"/>
        <v>0</v>
      </c>
      <c r="AK9" s="11" t="str">
        <f t="shared" si="24"/>
        <v>Fail</v>
      </c>
      <c r="AL9" s="42">
        <f t="shared" si="25"/>
        <v>7</v>
      </c>
      <c r="AM9" s="8">
        <f t="shared" si="26"/>
        <v>0</v>
      </c>
      <c r="AN9" s="8">
        <f t="shared" si="27"/>
        <v>0</v>
      </c>
      <c r="AO9" s="8">
        <f t="shared" si="28"/>
        <v>0</v>
      </c>
      <c r="AP9" s="8">
        <f t="shared" si="29"/>
        <v>5</v>
      </c>
      <c r="AQ9" s="8">
        <f t="shared" si="30"/>
        <v>0</v>
      </c>
      <c r="AR9" s="8">
        <f t="shared" si="31"/>
        <v>0</v>
      </c>
      <c r="AS9" s="8">
        <f t="shared" si="32"/>
        <v>0</v>
      </c>
    </row>
    <row r="10" spans="1:45" ht="20.25" thickBot="1">
      <c r="A10" s="61">
        <v>8</v>
      </c>
      <c r="B10" s="65" t="s">
        <v>93</v>
      </c>
      <c r="C10" s="9"/>
      <c r="D10" s="9"/>
      <c r="E10" s="9">
        <f t="shared" si="5"/>
        <v>0</v>
      </c>
      <c r="F10" s="1"/>
      <c r="G10" s="9">
        <f t="shared" si="6"/>
        <v>0</v>
      </c>
      <c r="H10" s="9" t="str">
        <f t="shared" si="7"/>
        <v>F</v>
      </c>
      <c r="I10" s="2"/>
      <c r="K10" s="8">
        <f t="shared" si="8"/>
        <v>0</v>
      </c>
      <c r="L10" s="9" t="str">
        <f t="shared" si="9"/>
        <v>F</v>
      </c>
      <c r="O10" s="8">
        <f t="shared" si="10"/>
        <v>0</v>
      </c>
      <c r="P10" s="8" t="str">
        <f t="shared" si="11"/>
        <v>F</v>
      </c>
      <c r="Q10" s="14">
        <v>14</v>
      </c>
      <c r="R10" s="15">
        <f t="shared" si="12"/>
        <v>22</v>
      </c>
      <c r="S10" s="9">
        <f t="shared" si="13"/>
        <v>36</v>
      </c>
      <c r="T10" s="8" t="str">
        <f t="shared" si="14"/>
        <v>A</v>
      </c>
      <c r="U10" s="9"/>
      <c r="V10" s="9"/>
      <c r="W10" s="9">
        <f t="shared" si="15"/>
        <v>0</v>
      </c>
      <c r="X10" s="8" t="str">
        <f t="shared" si="16"/>
        <v>F</v>
      </c>
      <c r="AA10" s="8">
        <f t="shared" si="17"/>
        <v>0</v>
      </c>
      <c r="AB10" s="8" t="str">
        <f t="shared" si="18"/>
        <v>F</v>
      </c>
      <c r="AE10" s="8">
        <f t="shared" si="19"/>
        <v>0</v>
      </c>
      <c r="AF10" s="8" t="str">
        <f t="shared" si="20"/>
        <v>F</v>
      </c>
      <c r="AG10" s="9"/>
      <c r="AH10" s="8" t="str">
        <f t="shared" si="21"/>
        <v>F</v>
      </c>
      <c r="AI10" s="10">
        <f t="shared" si="22"/>
        <v>36</v>
      </c>
      <c r="AJ10" s="11">
        <f t="shared" si="23"/>
        <v>0</v>
      </c>
      <c r="AK10" s="11" t="str">
        <f t="shared" si="24"/>
        <v>Fail</v>
      </c>
      <c r="AL10" s="42">
        <f t="shared" si="25"/>
        <v>7</v>
      </c>
      <c r="AM10" s="8">
        <f t="shared" si="26"/>
        <v>0</v>
      </c>
      <c r="AN10" s="8">
        <f t="shared" si="27"/>
        <v>0</v>
      </c>
      <c r="AO10" s="8">
        <f t="shared" si="28"/>
        <v>0</v>
      </c>
      <c r="AP10" s="8">
        <f t="shared" si="29"/>
        <v>4</v>
      </c>
      <c r="AQ10" s="8">
        <f t="shared" si="30"/>
        <v>0</v>
      </c>
      <c r="AR10" s="8">
        <f t="shared" si="31"/>
        <v>0</v>
      </c>
      <c r="AS10" s="8">
        <f t="shared" si="32"/>
        <v>0</v>
      </c>
    </row>
    <row r="11" spans="1:45" ht="20.25" thickBot="1">
      <c r="A11" s="61">
        <v>9</v>
      </c>
      <c r="B11" s="65" t="s">
        <v>94</v>
      </c>
      <c r="C11" s="9"/>
      <c r="D11" s="9"/>
      <c r="E11" s="9">
        <f t="shared" si="5"/>
        <v>0</v>
      </c>
      <c r="F11" s="1"/>
      <c r="G11" s="9">
        <f t="shared" si="6"/>
        <v>0</v>
      </c>
      <c r="H11" s="9" t="str">
        <f t="shared" si="7"/>
        <v>F</v>
      </c>
      <c r="I11" s="2"/>
      <c r="K11" s="8">
        <f t="shared" si="8"/>
        <v>0</v>
      </c>
      <c r="L11" s="9" t="str">
        <f t="shared" si="9"/>
        <v>F</v>
      </c>
      <c r="O11" s="8">
        <f t="shared" si="10"/>
        <v>0</v>
      </c>
      <c r="P11" s="8" t="str">
        <f t="shared" si="11"/>
        <v>F</v>
      </c>
      <c r="Q11" s="14">
        <v>17</v>
      </c>
      <c r="R11" s="15">
        <f t="shared" si="12"/>
        <v>25</v>
      </c>
      <c r="S11" s="9">
        <f t="shared" si="13"/>
        <v>42</v>
      </c>
      <c r="T11" s="8" t="str">
        <f t="shared" si="14"/>
        <v>A+</v>
      </c>
      <c r="U11" s="9"/>
      <c r="V11" s="9"/>
      <c r="W11" s="9">
        <f t="shared" si="15"/>
        <v>0</v>
      </c>
      <c r="X11" s="8" t="str">
        <f t="shared" si="16"/>
        <v>F</v>
      </c>
      <c r="AA11" s="8">
        <f t="shared" si="17"/>
        <v>0</v>
      </c>
      <c r="AB11" s="8" t="str">
        <f t="shared" si="18"/>
        <v>F</v>
      </c>
      <c r="AE11" s="8">
        <f t="shared" si="19"/>
        <v>0</v>
      </c>
      <c r="AF11" s="8" t="str">
        <f t="shared" si="20"/>
        <v>F</v>
      </c>
      <c r="AG11" s="9"/>
      <c r="AH11" s="8" t="str">
        <f t="shared" si="21"/>
        <v>F</v>
      </c>
      <c r="AI11" s="10">
        <f t="shared" si="22"/>
        <v>42</v>
      </c>
      <c r="AJ11" s="11">
        <f t="shared" si="23"/>
        <v>0</v>
      </c>
      <c r="AK11" s="11" t="str">
        <f t="shared" si="24"/>
        <v>Fail</v>
      </c>
      <c r="AL11" s="42">
        <f t="shared" si="25"/>
        <v>7</v>
      </c>
      <c r="AM11" s="8">
        <f t="shared" si="26"/>
        <v>0</v>
      </c>
      <c r="AN11" s="8">
        <f t="shared" si="27"/>
        <v>0</v>
      </c>
      <c r="AO11" s="8">
        <f t="shared" si="28"/>
        <v>0</v>
      </c>
      <c r="AP11" s="8">
        <f t="shared" si="29"/>
        <v>5</v>
      </c>
      <c r="AQ11" s="8">
        <f t="shared" si="30"/>
        <v>0</v>
      </c>
      <c r="AR11" s="8">
        <f t="shared" si="31"/>
        <v>0</v>
      </c>
      <c r="AS11" s="8">
        <f t="shared" si="32"/>
        <v>0</v>
      </c>
    </row>
    <row r="12" spans="1:45" ht="20.25" thickBot="1">
      <c r="A12" s="61">
        <v>10</v>
      </c>
      <c r="B12" s="65" t="s">
        <v>95</v>
      </c>
      <c r="C12" s="9"/>
      <c r="D12" s="9"/>
      <c r="E12" s="9">
        <f t="shared" si="5"/>
        <v>0</v>
      </c>
      <c r="F12" s="1"/>
      <c r="G12" s="9">
        <f t="shared" si="6"/>
        <v>0</v>
      </c>
      <c r="H12" s="9" t="str">
        <f t="shared" si="7"/>
        <v>F</v>
      </c>
      <c r="I12" s="2"/>
      <c r="K12" s="8">
        <f t="shared" si="8"/>
        <v>0</v>
      </c>
      <c r="L12" s="9" t="str">
        <f t="shared" si="9"/>
        <v>F</v>
      </c>
      <c r="O12" s="8">
        <f t="shared" si="10"/>
        <v>0</v>
      </c>
      <c r="P12" s="8" t="str">
        <f t="shared" si="11"/>
        <v>F</v>
      </c>
      <c r="Q12" s="14">
        <v>17</v>
      </c>
      <c r="R12" s="15">
        <f t="shared" si="12"/>
        <v>25</v>
      </c>
      <c r="S12" s="9">
        <f t="shared" si="13"/>
        <v>42</v>
      </c>
      <c r="T12" s="8" t="str">
        <f t="shared" si="14"/>
        <v>A+</v>
      </c>
      <c r="U12" s="9"/>
      <c r="V12" s="9"/>
      <c r="W12" s="9">
        <f t="shared" si="15"/>
        <v>0</v>
      </c>
      <c r="X12" s="8" t="str">
        <f t="shared" si="16"/>
        <v>F</v>
      </c>
      <c r="AA12" s="8">
        <f t="shared" si="17"/>
        <v>0</v>
      </c>
      <c r="AB12" s="8" t="str">
        <f t="shared" si="18"/>
        <v>F</v>
      </c>
      <c r="AE12" s="8">
        <f t="shared" si="19"/>
        <v>0</v>
      </c>
      <c r="AF12" s="8" t="str">
        <f t="shared" si="20"/>
        <v>F</v>
      </c>
      <c r="AG12" s="9"/>
      <c r="AH12" s="8" t="str">
        <f t="shared" si="21"/>
        <v>F</v>
      </c>
      <c r="AI12" s="10">
        <f t="shared" si="22"/>
        <v>42</v>
      </c>
      <c r="AJ12" s="11">
        <f t="shared" si="23"/>
        <v>0</v>
      </c>
      <c r="AK12" s="11" t="str">
        <f t="shared" si="24"/>
        <v>Fail</v>
      </c>
      <c r="AL12" s="42">
        <f t="shared" si="25"/>
        <v>7</v>
      </c>
      <c r="AM12" s="8">
        <f t="shared" si="26"/>
        <v>0</v>
      </c>
      <c r="AN12" s="8">
        <f t="shared" si="27"/>
        <v>0</v>
      </c>
      <c r="AO12" s="8">
        <f t="shared" si="28"/>
        <v>0</v>
      </c>
      <c r="AP12" s="8">
        <f t="shared" si="29"/>
        <v>5</v>
      </c>
      <c r="AQ12" s="8">
        <f t="shared" si="30"/>
        <v>0</v>
      </c>
      <c r="AR12" s="8">
        <f t="shared" si="31"/>
        <v>0</v>
      </c>
      <c r="AS12" s="8">
        <f t="shared" si="32"/>
        <v>0</v>
      </c>
    </row>
    <row r="13" spans="1:45" ht="20.25" thickBot="1">
      <c r="A13" s="61">
        <v>11</v>
      </c>
      <c r="B13" s="65" t="s">
        <v>124</v>
      </c>
      <c r="C13" s="9"/>
      <c r="D13" s="9"/>
      <c r="E13" s="9">
        <f t="shared" si="5"/>
        <v>0</v>
      </c>
      <c r="F13" s="1"/>
      <c r="G13" s="9">
        <f t="shared" si="6"/>
        <v>0</v>
      </c>
      <c r="H13" s="9" t="str">
        <f t="shared" si="7"/>
        <v>F</v>
      </c>
      <c r="I13" s="2"/>
      <c r="K13" s="8">
        <f t="shared" si="8"/>
        <v>0</v>
      </c>
      <c r="L13" s="9" t="str">
        <f t="shared" si="9"/>
        <v>F</v>
      </c>
      <c r="O13" s="8">
        <f t="shared" si="10"/>
        <v>0</v>
      </c>
      <c r="P13" s="8" t="str">
        <f t="shared" si="11"/>
        <v>F</v>
      </c>
      <c r="Q13" s="14"/>
      <c r="R13" s="15">
        <f t="shared" si="12"/>
        <v>0</v>
      </c>
      <c r="S13" s="9">
        <f t="shared" si="13"/>
        <v>0</v>
      </c>
      <c r="T13" s="8" t="str">
        <f t="shared" si="14"/>
        <v>F</v>
      </c>
      <c r="U13" s="9"/>
      <c r="V13" s="9"/>
      <c r="W13" s="9">
        <f t="shared" si="15"/>
        <v>0</v>
      </c>
      <c r="X13" s="8" t="str">
        <f t="shared" si="16"/>
        <v>F</v>
      </c>
      <c r="AA13" s="8">
        <f t="shared" si="17"/>
        <v>0</v>
      </c>
      <c r="AB13" s="8" t="str">
        <f t="shared" si="18"/>
        <v>F</v>
      </c>
      <c r="AE13" s="8">
        <f t="shared" si="19"/>
        <v>0</v>
      </c>
      <c r="AF13" s="8" t="str">
        <f t="shared" si="20"/>
        <v>F</v>
      </c>
      <c r="AG13" s="9"/>
      <c r="AH13" s="8" t="str">
        <f t="shared" si="21"/>
        <v>F</v>
      </c>
      <c r="AI13" s="10">
        <f t="shared" si="22"/>
        <v>0</v>
      </c>
      <c r="AJ13" s="11">
        <f t="shared" si="23"/>
        <v>0</v>
      </c>
      <c r="AK13" s="11" t="str">
        <f t="shared" si="24"/>
        <v>Fail</v>
      </c>
      <c r="AL13" s="42">
        <f t="shared" si="25"/>
        <v>8</v>
      </c>
      <c r="AM13" s="8">
        <f t="shared" si="26"/>
        <v>0</v>
      </c>
      <c r="AN13" s="8">
        <f t="shared" si="27"/>
        <v>0</v>
      </c>
      <c r="AO13" s="8">
        <f t="shared" si="28"/>
        <v>0</v>
      </c>
      <c r="AP13" s="8">
        <f t="shared" si="29"/>
        <v>0</v>
      </c>
      <c r="AQ13" s="8">
        <f t="shared" si="30"/>
        <v>0</v>
      </c>
      <c r="AR13" s="8">
        <f t="shared" si="31"/>
        <v>0</v>
      </c>
      <c r="AS13" s="8">
        <f t="shared" si="32"/>
        <v>0</v>
      </c>
    </row>
    <row r="14" spans="1:45" ht="20.25" thickBot="1">
      <c r="A14" s="61">
        <v>12</v>
      </c>
      <c r="B14" s="65" t="s">
        <v>125</v>
      </c>
      <c r="C14" s="9"/>
      <c r="D14" s="9"/>
      <c r="E14" s="9">
        <f t="shared" si="5"/>
        <v>0</v>
      </c>
      <c r="F14" s="1"/>
      <c r="G14" s="9">
        <f t="shared" si="6"/>
        <v>0</v>
      </c>
      <c r="H14" s="9" t="str">
        <f t="shared" si="7"/>
        <v>F</v>
      </c>
      <c r="I14" s="2"/>
      <c r="K14" s="8">
        <f t="shared" si="8"/>
        <v>0</v>
      </c>
      <c r="L14" s="9" t="str">
        <f t="shared" si="9"/>
        <v>F</v>
      </c>
      <c r="O14" s="8">
        <f t="shared" si="10"/>
        <v>0</v>
      </c>
      <c r="P14" s="8" t="str">
        <f t="shared" si="11"/>
        <v>F</v>
      </c>
      <c r="Q14" s="14">
        <v>16</v>
      </c>
      <c r="R14" s="15">
        <f t="shared" si="12"/>
        <v>25</v>
      </c>
      <c r="S14" s="9">
        <f t="shared" si="13"/>
        <v>41</v>
      </c>
      <c r="T14" s="8" t="str">
        <f t="shared" si="14"/>
        <v>A+</v>
      </c>
      <c r="U14" s="9"/>
      <c r="V14" s="9"/>
      <c r="W14" s="9">
        <f t="shared" si="15"/>
        <v>0</v>
      </c>
      <c r="X14" s="8" t="str">
        <f t="shared" si="16"/>
        <v>F</v>
      </c>
      <c r="AA14" s="8">
        <f t="shared" si="17"/>
        <v>0</v>
      </c>
      <c r="AB14" s="8" t="str">
        <f t="shared" si="18"/>
        <v>F</v>
      </c>
      <c r="AE14" s="8">
        <f t="shared" si="19"/>
        <v>0</v>
      </c>
      <c r="AF14" s="8" t="str">
        <f t="shared" si="20"/>
        <v>F</v>
      </c>
      <c r="AG14" s="9"/>
      <c r="AH14" s="8" t="str">
        <f t="shared" si="21"/>
        <v>F</v>
      </c>
      <c r="AI14" s="10">
        <f t="shared" si="22"/>
        <v>41</v>
      </c>
      <c r="AJ14" s="11">
        <f t="shared" si="23"/>
        <v>0</v>
      </c>
      <c r="AK14" s="11" t="str">
        <f t="shared" si="24"/>
        <v>Fail</v>
      </c>
      <c r="AL14" s="42">
        <f t="shared" si="25"/>
        <v>7</v>
      </c>
      <c r="AM14" s="8">
        <f t="shared" si="26"/>
        <v>0</v>
      </c>
      <c r="AN14" s="8">
        <f t="shared" si="27"/>
        <v>0</v>
      </c>
      <c r="AO14" s="8">
        <f t="shared" si="28"/>
        <v>0</v>
      </c>
      <c r="AP14" s="8">
        <f t="shared" si="29"/>
        <v>5</v>
      </c>
      <c r="AQ14" s="8">
        <f t="shared" si="30"/>
        <v>0</v>
      </c>
      <c r="AR14" s="8">
        <f t="shared" si="31"/>
        <v>0</v>
      </c>
      <c r="AS14" s="8">
        <f t="shared" si="32"/>
        <v>0</v>
      </c>
    </row>
    <row r="15" spans="1:45" ht="20.25" thickBot="1">
      <c r="A15" s="61">
        <v>13</v>
      </c>
      <c r="B15" s="65" t="s">
        <v>95</v>
      </c>
      <c r="C15" s="9"/>
      <c r="D15" s="9"/>
      <c r="E15" s="9">
        <f t="shared" si="5"/>
        <v>0</v>
      </c>
      <c r="F15" s="1"/>
      <c r="G15" s="9">
        <f t="shared" si="6"/>
        <v>0</v>
      </c>
      <c r="H15" s="9" t="str">
        <f t="shared" si="7"/>
        <v>F</v>
      </c>
      <c r="I15" s="2"/>
      <c r="K15" s="8">
        <f t="shared" si="8"/>
        <v>0</v>
      </c>
      <c r="L15" s="9" t="str">
        <f t="shared" si="9"/>
        <v>F</v>
      </c>
      <c r="O15" s="8">
        <f t="shared" si="10"/>
        <v>0</v>
      </c>
      <c r="P15" s="8" t="str">
        <f t="shared" si="11"/>
        <v>F</v>
      </c>
      <c r="Q15" s="14"/>
      <c r="R15" s="15">
        <f t="shared" si="12"/>
        <v>0</v>
      </c>
      <c r="S15" s="9">
        <f t="shared" si="13"/>
        <v>0</v>
      </c>
      <c r="T15" s="8" t="str">
        <f t="shared" si="14"/>
        <v>F</v>
      </c>
      <c r="U15" s="9"/>
      <c r="V15" s="9"/>
      <c r="W15" s="9">
        <f t="shared" si="15"/>
        <v>0</v>
      </c>
      <c r="X15" s="8" t="str">
        <f t="shared" si="16"/>
        <v>F</v>
      </c>
      <c r="AA15" s="8">
        <f t="shared" si="17"/>
        <v>0</v>
      </c>
      <c r="AB15" s="8" t="str">
        <f t="shared" si="18"/>
        <v>F</v>
      </c>
      <c r="AE15" s="8">
        <f t="shared" si="19"/>
        <v>0</v>
      </c>
      <c r="AF15" s="8" t="str">
        <f t="shared" si="20"/>
        <v>F</v>
      </c>
      <c r="AG15" s="9"/>
      <c r="AH15" s="8" t="str">
        <f t="shared" si="21"/>
        <v>F</v>
      </c>
      <c r="AI15" s="10">
        <f t="shared" si="22"/>
        <v>0</v>
      </c>
      <c r="AJ15" s="11">
        <f t="shared" si="23"/>
        <v>0</v>
      </c>
      <c r="AK15" s="11" t="str">
        <f t="shared" si="24"/>
        <v>Fail</v>
      </c>
      <c r="AL15" s="42">
        <f t="shared" si="25"/>
        <v>8</v>
      </c>
      <c r="AM15" s="8">
        <f t="shared" si="26"/>
        <v>0</v>
      </c>
      <c r="AN15" s="8">
        <f t="shared" si="27"/>
        <v>0</v>
      </c>
      <c r="AO15" s="8">
        <f t="shared" si="28"/>
        <v>0</v>
      </c>
      <c r="AP15" s="8">
        <f t="shared" si="29"/>
        <v>0</v>
      </c>
      <c r="AQ15" s="8">
        <f t="shared" si="30"/>
        <v>0</v>
      </c>
      <c r="AR15" s="8">
        <f t="shared" si="31"/>
        <v>0</v>
      </c>
      <c r="AS15" s="8">
        <f t="shared" si="32"/>
        <v>0</v>
      </c>
    </row>
    <row r="16" spans="1:45" ht="20.25" thickBot="1">
      <c r="A16" s="61">
        <v>14</v>
      </c>
      <c r="B16" s="65" t="s">
        <v>126</v>
      </c>
      <c r="C16" s="9"/>
      <c r="D16" s="9"/>
      <c r="E16" s="9">
        <f t="shared" si="5"/>
        <v>0</v>
      </c>
      <c r="F16" s="1"/>
      <c r="G16" s="9">
        <f t="shared" si="6"/>
        <v>0</v>
      </c>
      <c r="H16" s="9" t="str">
        <f t="shared" si="7"/>
        <v>F</v>
      </c>
      <c r="I16" s="2"/>
      <c r="K16" s="8">
        <f t="shared" si="8"/>
        <v>0</v>
      </c>
      <c r="L16" s="9" t="str">
        <f t="shared" si="9"/>
        <v>F</v>
      </c>
      <c r="O16" s="8">
        <f t="shared" si="10"/>
        <v>0</v>
      </c>
      <c r="P16" s="8" t="str">
        <f t="shared" si="11"/>
        <v>F</v>
      </c>
      <c r="Q16" s="14">
        <v>18</v>
      </c>
      <c r="R16" s="15">
        <f t="shared" si="12"/>
        <v>25</v>
      </c>
      <c r="S16" s="9">
        <f t="shared" si="13"/>
        <v>43</v>
      </c>
      <c r="T16" s="8" t="str">
        <f t="shared" si="14"/>
        <v>A+</v>
      </c>
      <c r="U16" s="9"/>
      <c r="V16" s="9"/>
      <c r="W16" s="9">
        <f t="shared" si="15"/>
        <v>0</v>
      </c>
      <c r="X16" s="8" t="str">
        <f t="shared" si="16"/>
        <v>F</v>
      </c>
      <c r="AA16" s="8">
        <f t="shared" si="17"/>
        <v>0</v>
      </c>
      <c r="AB16" s="8" t="str">
        <f t="shared" si="18"/>
        <v>F</v>
      </c>
      <c r="AE16" s="8">
        <f t="shared" si="19"/>
        <v>0</v>
      </c>
      <c r="AF16" s="8" t="str">
        <f t="shared" si="20"/>
        <v>F</v>
      </c>
      <c r="AG16" s="9"/>
      <c r="AH16" s="8" t="str">
        <f t="shared" si="21"/>
        <v>F</v>
      </c>
      <c r="AI16" s="10">
        <f t="shared" si="22"/>
        <v>43</v>
      </c>
      <c r="AJ16" s="11">
        <f t="shared" si="23"/>
        <v>0</v>
      </c>
      <c r="AK16" s="11" t="str">
        <f t="shared" si="24"/>
        <v>Fail</v>
      </c>
      <c r="AL16" s="42">
        <f t="shared" si="25"/>
        <v>7</v>
      </c>
      <c r="AM16" s="8">
        <f t="shared" si="26"/>
        <v>0</v>
      </c>
      <c r="AN16" s="8">
        <f t="shared" si="27"/>
        <v>0</v>
      </c>
      <c r="AO16" s="8">
        <f t="shared" si="28"/>
        <v>0</v>
      </c>
      <c r="AP16" s="8">
        <f t="shared" si="29"/>
        <v>5</v>
      </c>
      <c r="AQ16" s="8">
        <f t="shared" si="30"/>
        <v>0</v>
      </c>
      <c r="AR16" s="8">
        <f t="shared" si="31"/>
        <v>0</v>
      </c>
      <c r="AS16" s="8">
        <f t="shared" si="32"/>
        <v>0</v>
      </c>
    </row>
    <row r="17" spans="1:45" ht="20.25" thickBot="1">
      <c r="A17" s="61">
        <v>15</v>
      </c>
      <c r="B17" s="65" t="s">
        <v>96</v>
      </c>
      <c r="C17" s="9"/>
      <c r="D17" s="9"/>
      <c r="E17" s="9">
        <f t="shared" si="5"/>
        <v>0</v>
      </c>
      <c r="F17" s="1"/>
      <c r="G17" s="9">
        <f t="shared" si="6"/>
        <v>0</v>
      </c>
      <c r="H17" s="9" t="str">
        <f t="shared" si="7"/>
        <v>F</v>
      </c>
      <c r="I17" s="2"/>
      <c r="K17" s="8">
        <f t="shared" si="8"/>
        <v>0</v>
      </c>
      <c r="L17" s="9" t="str">
        <f t="shared" si="9"/>
        <v>F</v>
      </c>
      <c r="O17" s="8">
        <f t="shared" si="10"/>
        <v>0</v>
      </c>
      <c r="P17" s="8" t="str">
        <f t="shared" si="11"/>
        <v>F</v>
      </c>
      <c r="Q17" s="14">
        <v>15</v>
      </c>
      <c r="R17" s="15">
        <f t="shared" si="12"/>
        <v>25</v>
      </c>
      <c r="S17" s="9">
        <f t="shared" si="13"/>
        <v>40</v>
      </c>
      <c r="T17" s="8" t="str">
        <f t="shared" si="14"/>
        <v>A+</v>
      </c>
      <c r="U17" s="9"/>
      <c r="V17" s="9"/>
      <c r="W17" s="9">
        <f t="shared" si="15"/>
        <v>0</v>
      </c>
      <c r="X17" s="8" t="str">
        <f t="shared" si="16"/>
        <v>F</v>
      </c>
      <c r="AA17" s="8">
        <f t="shared" si="17"/>
        <v>0</v>
      </c>
      <c r="AB17" s="8" t="str">
        <f t="shared" si="18"/>
        <v>F</v>
      </c>
      <c r="AE17" s="8">
        <f t="shared" si="19"/>
        <v>0</v>
      </c>
      <c r="AF17" s="8" t="str">
        <f t="shared" si="20"/>
        <v>F</v>
      </c>
      <c r="AG17" s="9"/>
      <c r="AH17" s="8" t="str">
        <f t="shared" si="21"/>
        <v>F</v>
      </c>
      <c r="AI17" s="10">
        <f t="shared" si="22"/>
        <v>40</v>
      </c>
      <c r="AJ17" s="11">
        <f t="shared" si="23"/>
        <v>0</v>
      </c>
      <c r="AK17" s="11" t="str">
        <f t="shared" si="24"/>
        <v>Fail</v>
      </c>
      <c r="AL17" s="42">
        <f t="shared" si="25"/>
        <v>7</v>
      </c>
      <c r="AM17" s="8">
        <f t="shared" si="26"/>
        <v>0</v>
      </c>
      <c r="AN17" s="8">
        <f t="shared" si="27"/>
        <v>0</v>
      </c>
      <c r="AO17" s="8">
        <f t="shared" si="28"/>
        <v>0</v>
      </c>
      <c r="AP17" s="8">
        <f t="shared" si="29"/>
        <v>5</v>
      </c>
      <c r="AQ17" s="8">
        <f t="shared" si="30"/>
        <v>0</v>
      </c>
      <c r="AR17" s="8">
        <f t="shared" si="31"/>
        <v>0</v>
      </c>
      <c r="AS17" s="8">
        <f t="shared" si="32"/>
        <v>0</v>
      </c>
    </row>
    <row r="18" spans="1:45" ht="20.25" thickBot="1">
      <c r="A18" s="61">
        <v>16</v>
      </c>
      <c r="B18" s="65" t="s">
        <v>127</v>
      </c>
      <c r="C18" s="9"/>
      <c r="D18" s="9"/>
      <c r="E18" s="9">
        <f t="shared" si="5"/>
        <v>0</v>
      </c>
      <c r="F18" s="1"/>
      <c r="G18" s="9">
        <f t="shared" si="6"/>
        <v>0</v>
      </c>
      <c r="H18" s="9" t="str">
        <f t="shared" si="7"/>
        <v>F</v>
      </c>
      <c r="I18" s="2"/>
      <c r="K18" s="8">
        <f t="shared" si="8"/>
        <v>0</v>
      </c>
      <c r="L18" s="9" t="str">
        <f t="shared" si="9"/>
        <v>F</v>
      </c>
      <c r="O18" s="8">
        <f t="shared" si="10"/>
        <v>0</v>
      </c>
      <c r="P18" s="8" t="str">
        <f t="shared" si="11"/>
        <v>F</v>
      </c>
      <c r="Q18" s="14">
        <v>15</v>
      </c>
      <c r="R18" s="15">
        <f t="shared" si="12"/>
        <v>25</v>
      </c>
      <c r="S18" s="9">
        <f t="shared" si="13"/>
        <v>40</v>
      </c>
      <c r="T18" s="8" t="str">
        <f t="shared" si="14"/>
        <v>A+</v>
      </c>
      <c r="U18" s="9"/>
      <c r="V18" s="9"/>
      <c r="W18" s="9">
        <f t="shared" si="15"/>
        <v>0</v>
      </c>
      <c r="X18" s="8" t="str">
        <f t="shared" si="16"/>
        <v>F</v>
      </c>
      <c r="AA18" s="8">
        <f t="shared" si="17"/>
        <v>0</v>
      </c>
      <c r="AB18" s="8" t="str">
        <f t="shared" si="18"/>
        <v>F</v>
      </c>
      <c r="AE18" s="8">
        <f t="shared" si="19"/>
        <v>0</v>
      </c>
      <c r="AF18" s="8" t="str">
        <f t="shared" si="20"/>
        <v>F</v>
      </c>
      <c r="AG18" s="9"/>
      <c r="AH18" s="8" t="str">
        <f t="shared" si="21"/>
        <v>F</v>
      </c>
      <c r="AI18" s="10">
        <f t="shared" si="22"/>
        <v>40</v>
      </c>
      <c r="AJ18" s="11">
        <f t="shared" si="23"/>
        <v>0</v>
      </c>
      <c r="AK18" s="11" t="str">
        <f t="shared" si="24"/>
        <v>Fail</v>
      </c>
      <c r="AL18" s="42">
        <f t="shared" si="25"/>
        <v>7</v>
      </c>
      <c r="AM18" s="8">
        <f t="shared" si="26"/>
        <v>0</v>
      </c>
      <c r="AN18" s="8">
        <f t="shared" si="27"/>
        <v>0</v>
      </c>
      <c r="AO18" s="8">
        <f t="shared" si="28"/>
        <v>0</v>
      </c>
      <c r="AP18" s="8">
        <f t="shared" si="29"/>
        <v>5</v>
      </c>
      <c r="AQ18" s="8">
        <f t="shared" si="30"/>
        <v>0</v>
      </c>
      <c r="AR18" s="8">
        <f t="shared" si="31"/>
        <v>0</v>
      </c>
      <c r="AS18" s="8">
        <f t="shared" si="32"/>
        <v>0</v>
      </c>
    </row>
    <row r="19" spans="1:45" ht="20.25" thickBot="1">
      <c r="A19" s="61">
        <v>17</v>
      </c>
      <c r="B19" s="65" t="s">
        <v>97</v>
      </c>
      <c r="C19" s="9"/>
      <c r="D19" s="9"/>
      <c r="E19" s="9">
        <f t="shared" si="5"/>
        <v>0</v>
      </c>
      <c r="F19" s="1"/>
      <c r="G19" s="9">
        <f t="shared" si="6"/>
        <v>0</v>
      </c>
      <c r="H19" s="9" t="str">
        <f t="shared" si="7"/>
        <v>F</v>
      </c>
      <c r="I19" s="2"/>
      <c r="K19" s="8">
        <f t="shared" si="8"/>
        <v>0</v>
      </c>
      <c r="L19" s="9" t="str">
        <f t="shared" si="9"/>
        <v>F</v>
      </c>
      <c r="O19" s="8">
        <f t="shared" si="10"/>
        <v>0</v>
      </c>
      <c r="P19" s="8" t="str">
        <f t="shared" si="11"/>
        <v>F</v>
      </c>
      <c r="Q19" s="14">
        <v>19</v>
      </c>
      <c r="R19" s="15">
        <f t="shared" si="12"/>
        <v>25</v>
      </c>
      <c r="S19" s="9">
        <f t="shared" si="13"/>
        <v>44</v>
      </c>
      <c r="T19" s="8" t="str">
        <f t="shared" si="14"/>
        <v>A+</v>
      </c>
      <c r="U19" s="9"/>
      <c r="V19" s="9"/>
      <c r="W19" s="9">
        <f t="shared" si="15"/>
        <v>0</v>
      </c>
      <c r="X19" s="8" t="str">
        <f t="shared" si="16"/>
        <v>F</v>
      </c>
      <c r="AA19" s="8">
        <f t="shared" si="17"/>
        <v>0</v>
      </c>
      <c r="AB19" s="8" t="str">
        <f t="shared" si="18"/>
        <v>F</v>
      </c>
      <c r="AE19" s="8">
        <f t="shared" si="19"/>
        <v>0</v>
      </c>
      <c r="AF19" s="8" t="str">
        <f t="shared" si="20"/>
        <v>F</v>
      </c>
      <c r="AG19" s="9"/>
      <c r="AH19" s="8" t="str">
        <f t="shared" si="21"/>
        <v>F</v>
      </c>
      <c r="AI19" s="10">
        <f t="shared" si="22"/>
        <v>44</v>
      </c>
      <c r="AJ19" s="11">
        <f t="shared" si="23"/>
        <v>0</v>
      </c>
      <c r="AK19" s="11" t="str">
        <f t="shared" si="24"/>
        <v>Fail</v>
      </c>
      <c r="AL19" s="42">
        <f t="shared" si="25"/>
        <v>7</v>
      </c>
      <c r="AM19" s="8">
        <f t="shared" si="26"/>
        <v>0</v>
      </c>
      <c r="AN19" s="8">
        <f t="shared" si="27"/>
        <v>0</v>
      </c>
      <c r="AO19" s="8">
        <f t="shared" si="28"/>
        <v>0</v>
      </c>
      <c r="AP19" s="8">
        <f t="shared" si="29"/>
        <v>5</v>
      </c>
      <c r="AQ19" s="8">
        <f t="shared" si="30"/>
        <v>0</v>
      </c>
      <c r="AR19" s="8">
        <f t="shared" si="31"/>
        <v>0</v>
      </c>
      <c r="AS19" s="8">
        <f t="shared" si="32"/>
        <v>0</v>
      </c>
    </row>
    <row r="20" spans="1:45" ht="20.25" thickBot="1">
      <c r="A20" s="61">
        <v>18</v>
      </c>
      <c r="B20" s="65" t="s">
        <v>98</v>
      </c>
      <c r="C20" s="9"/>
      <c r="D20" s="9"/>
      <c r="E20" s="9">
        <f t="shared" si="5"/>
        <v>0</v>
      </c>
      <c r="F20" s="1"/>
      <c r="G20" s="9">
        <f t="shared" si="6"/>
        <v>0</v>
      </c>
      <c r="H20" s="9" t="str">
        <f t="shared" si="7"/>
        <v>F</v>
      </c>
      <c r="I20" s="2"/>
      <c r="K20" s="8">
        <f t="shared" si="8"/>
        <v>0</v>
      </c>
      <c r="L20" s="9" t="str">
        <f t="shared" si="9"/>
        <v>F</v>
      </c>
      <c r="O20" s="8">
        <f t="shared" si="10"/>
        <v>0</v>
      </c>
      <c r="P20" s="8" t="str">
        <f t="shared" si="11"/>
        <v>F</v>
      </c>
      <c r="Q20" s="14">
        <v>14</v>
      </c>
      <c r="R20" s="15">
        <f t="shared" si="12"/>
        <v>22</v>
      </c>
      <c r="S20" s="9">
        <f t="shared" si="13"/>
        <v>36</v>
      </c>
      <c r="T20" s="8" t="str">
        <f t="shared" si="14"/>
        <v>A</v>
      </c>
      <c r="U20" s="9"/>
      <c r="V20" s="9"/>
      <c r="W20" s="9">
        <f t="shared" si="15"/>
        <v>0</v>
      </c>
      <c r="X20" s="8" t="str">
        <f t="shared" si="16"/>
        <v>F</v>
      </c>
      <c r="AA20" s="8">
        <f t="shared" si="17"/>
        <v>0</v>
      </c>
      <c r="AB20" s="8" t="str">
        <f t="shared" si="18"/>
        <v>F</v>
      </c>
      <c r="AE20" s="8">
        <f t="shared" si="19"/>
        <v>0</v>
      </c>
      <c r="AF20" s="8" t="str">
        <f t="shared" si="20"/>
        <v>F</v>
      </c>
      <c r="AG20" s="9"/>
      <c r="AH20" s="8" t="str">
        <f t="shared" si="21"/>
        <v>F</v>
      </c>
      <c r="AI20" s="10">
        <f t="shared" si="22"/>
        <v>36</v>
      </c>
      <c r="AJ20" s="11">
        <f t="shared" si="23"/>
        <v>0</v>
      </c>
      <c r="AK20" s="11" t="str">
        <f t="shared" si="24"/>
        <v>Fail</v>
      </c>
      <c r="AL20" s="42">
        <f t="shared" si="25"/>
        <v>7</v>
      </c>
      <c r="AM20" s="8">
        <f t="shared" si="26"/>
        <v>0</v>
      </c>
      <c r="AN20" s="8">
        <f t="shared" si="27"/>
        <v>0</v>
      </c>
      <c r="AO20" s="8">
        <f t="shared" si="28"/>
        <v>0</v>
      </c>
      <c r="AP20" s="8">
        <f t="shared" si="29"/>
        <v>4</v>
      </c>
      <c r="AQ20" s="8">
        <f t="shared" si="30"/>
        <v>0</v>
      </c>
      <c r="AR20" s="8">
        <f t="shared" si="31"/>
        <v>0</v>
      </c>
      <c r="AS20" s="8">
        <f t="shared" si="32"/>
        <v>0</v>
      </c>
    </row>
    <row r="21" spans="1:45" ht="20.25" thickBot="1">
      <c r="A21" s="61">
        <v>19</v>
      </c>
      <c r="B21" s="65" t="s">
        <v>128</v>
      </c>
      <c r="C21" s="9"/>
      <c r="D21" s="9"/>
      <c r="E21" s="9">
        <f t="shared" si="5"/>
        <v>0</v>
      </c>
      <c r="F21" s="1"/>
      <c r="G21" s="9">
        <f t="shared" si="6"/>
        <v>0</v>
      </c>
      <c r="H21" s="9" t="str">
        <f t="shared" si="7"/>
        <v>F</v>
      </c>
      <c r="I21" s="2"/>
      <c r="K21" s="8">
        <f t="shared" si="8"/>
        <v>0</v>
      </c>
      <c r="L21" s="9" t="str">
        <f t="shared" si="9"/>
        <v>F</v>
      </c>
      <c r="O21" s="8">
        <f t="shared" si="10"/>
        <v>0</v>
      </c>
      <c r="P21" s="8" t="str">
        <f t="shared" si="11"/>
        <v>F</v>
      </c>
      <c r="Q21" s="14">
        <v>14</v>
      </c>
      <c r="R21" s="15">
        <f t="shared" si="12"/>
        <v>22</v>
      </c>
      <c r="S21" s="9">
        <f t="shared" si="13"/>
        <v>36</v>
      </c>
      <c r="T21" s="8" t="str">
        <f t="shared" si="14"/>
        <v>A</v>
      </c>
      <c r="U21" s="9"/>
      <c r="V21" s="9"/>
      <c r="W21" s="9">
        <f t="shared" si="15"/>
        <v>0</v>
      </c>
      <c r="X21" s="8" t="str">
        <f t="shared" si="16"/>
        <v>F</v>
      </c>
      <c r="AA21" s="8">
        <f t="shared" si="17"/>
        <v>0</v>
      </c>
      <c r="AB21" s="8" t="str">
        <f t="shared" si="18"/>
        <v>F</v>
      </c>
      <c r="AE21" s="8">
        <f t="shared" si="19"/>
        <v>0</v>
      </c>
      <c r="AF21" s="8" t="str">
        <f t="shared" si="20"/>
        <v>F</v>
      </c>
      <c r="AG21" s="9"/>
      <c r="AH21" s="8" t="str">
        <f t="shared" si="21"/>
        <v>F</v>
      </c>
      <c r="AI21" s="10">
        <f t="shared" si="22"/>
        <v>36</v>
      </c>
      <c r="AJ21" s="11">
        <f t="shared" si="23"/>
        <v>0</v>
      </c>
      <c r="AK21" s="11" t="str">
        <f t="shared" si="24"/>
        <v>Fail</v>
      </c>
      <c r="AL21" s="42">
        <f t="shared" si="25"/>
        <v>7</v>
      </c>
      <c r="AM21" s="8">
        <f t="shared" si="26"/>
        <v>0</v>
      </c>
      <c r="AN21" s="8">
        <f t="shared" si="27"/>
        <v>0</v>
      </c>
      <c r="AO21" s="8">
        <f t="shared" si="28"/>
        <v>0</v>
      </c>
      <c r="AP21" s="8">
        <f t="shared" si="29"/>
        <v>4</v>
      </c>
      <c r="AQ21" s="8">
        <f t="shared" si="30"/>
        <v>0</v>
      </c>
      <c r="AR21" s="8">
        <f t="shared" si="31"/>
        <v>0</v>
      </c>
      <c r="AS21" s="8">
        <f t="shared" si="32"/>
        <v>0</v>
      </c>
    </row>
    <row r="22" spans="1:45" ht="20.25" thickBot="1">
      <c r="A22" s="61">
        <v>20</v>
      </c>
      <c r="B22" s="65" t="s">
        <v>129</v>
      </c>
      <c r="C22" s="9"/>
      <c r="D22" s="9"/>
      <c r="E22" s="9">
        <f t="shared" si="5"/>
        <v>0</v>
      </c>
      <c r="F22" s="1"/>
      <c r="G22" s="9">
        <f t="shared" si="6"/>
        <v>0</v>
      </c>
      <c r="H22" s="9" t="str">
        <f t="shared" si="7"/>
        <v>F</v>
      </c>
      <c r="I22" s="2"/>
      <c r="K22" s="8">
        <f t="shared" si="8"/>
        <v>0</v>
      </c>
      <c r="L22" s="9" t="str">
        <f t="shared" si="9"/>
        <v>F</v>
      </c>
      <c r="O22" s="8">
        <f t="shared" si="10"/>
        <v>0</v>
      </c>
      <c r="P22" s="8" t="str">
        <f t="shared" si="11"/>
        <v>F</v>
      </c>
      <c r="Q22" s="14">
        <v>14</v>
      </c>
      <c r="R22" s="15">
        <f t="shared" si="12"/>
        <v>22</v>
      </c>
      <c r="S22" s="9">
        <f t="shared" si="13"/>
        <v>36</v>
      </c>
      <c r="T22" s="8" t="str">
        <f t="shared" si="14"/>
        <v>A</v>
      </c>
      <c r="U22" s="9"/>
      <c r="V22" s="9"/>
      <c r="W22" s="9">
        <f t="shared" si="15"/>
        <v>0</v>
      </c>
      <c r="X22" s="8" t="str">
        <f t="shared" si="16"/>
        <v>F</v>
      </c>
      <c r="AA22" s="8">
        <f t="shared" si="17"/>
        <v>0</v>
      </c>
      <c r="AB22" s="8" t="str">
        <f t="shared" si="18"/>
        <v>F</v>
      </c>
      <c r="AE22" s="8">
        <f t="shared" si="19"/>
        <v>0</v>
      </c>
      <c r="AF22" s="8" t="str">
        <f t="shared" si="20"/>
        <v>F</v>
      </c>
      <c r="AG22" s="9"/>
      <c r="AH22" s="8" t="str">
        <f t="shared" si="21"/>
        <v>F</v>
      </c>
      <c r="AI22" s="10">
        <f t="shared" si="22"/>
        <v>36</v>
      </c>
      <c r="AJ22" s="11">
        <f t="shared" si="23"/>
        <v>0</v>
      </c>
      <c r="AK22" s="11" t="str">
        <f t="shared" si="24"/>
        <v>Fail</v>
      </c>
      <c r="AL22" s="42">
        <f t="shared" si="25"/>
        <v>7</v>
      </c>
      <c r="AM22" s="8">
        <f t="shared" si="26"/>
        <v>0</v>
      </c>
      <c r="AN22" s="8">
        <f t="shared" si="27"/>
        <v>0</v>
      </c>
      <c r="AO22" s="8">
        <f t="shared" si="28"/>
        <v>0</v>
      </c>
      <c r="AP22" s="8">
        <f t="shared" si="29"/>
        <v>4</v>
      </c>
      <c r="AQ22" s="8">
        <f t="shared" si="30"/>
        <v>0</v>
      </c>
      <c r="AR22" s="8">
        <f t="shared" si="31"/>
        <v>0</v>
      </c>
      <c r="AS22" s="8">
        <f t="shared" si="32"/>
        <v>0</v>
      </c>
    </row>
    <row r="23" spans="1:45" ht="20.25" thickBot="1">
      <c r="A23" s="61">
        <v>21</v>
      </c>
      <c r="B23" s="65" t="s">
        <v>130</v>
      </c>
      <c r="C23" s="9"/>
      <c r="D23" s="9"/>
      <c r="E23" s="9">
        <f t="shared" si="5"/>
        <v>0</v>
      </c>
      <c r="F23" s="1"/>
      <c r="G23" s="9">
        <f t="shared" si="6"/>
        <v>0</v>
      </c>
      <c r="H23" s="9" t="str">
        <f t="shared" si="7"/>
        <v>F</v>
      </c>
      <c r="I23" s="2"/>
      <c r="K23" s="8">
        <f t="shared" si="8"/>
        <v>0</v>
      </c>
      <c r="L23" s="9" t="str">
        <f t="shared" si="9"/>
        <v>F</v>
      </c>
      <c r="O23" s="8">
        <f t="shared" si="10"/>
        <v>0</v>
      </c>
      <c r="P23" s="8" t="str">
        <f t="shared" si="11"/>
        <v>F</v>
      </c>
      <c r="Q23" s="14">
        <v>15</v>
      </c>
      <c r="R23" s="15">
        <f t="shared" si="12"/>
        <v>25</v>
      </c>
      <c r="S23" s="9">
        <f t="shared" si="13"/>
        <v>40</v>
      </c>
      <c r="T23" s="8" t="str">
        <f t="shared" si="14"/>
        <v>A+</v>
      </c>
      <c r="U23" s="9"/>
      <c r="V23" s="9"/>
      <c r="W23" s="9">
        <f t="shared" si="15"/>
        <v>0</v>
      </c>
      <c r="X23" s="8" t="str">
        <f t="shared" si="16"/>
        <v>F</v>
      </c>
      <c r="AA23" s="8">
        <f t="shared" si="17"/>
        <v>0</v>
      </c>
      <c r="AB23" s="8" t="str">
        <f t="shared" si="18"/>
        <v>F</v>
      </c>
      <c r="AE23" s="8">
        <f t="shared" si="19"/>
        <v>0</v>
      </c>
      <c r="AF23" s="8" t="str">
        <f t="shared" si="20"/>
        <v>F</v>
      </c>
      <c r="AG23" s="9"/>
      <c r="AH23" s="8" t="str">
        <f t="shared" si="21"/>
        <v>F</v>
      </c>
      <c r="AI23" s="10">
        <f t="shared" si="22"/>
        <v>40</v>
      </c>
      <c r="AJ23" s="11">
        <f t="shared" si="23"/>
        <v>0</v>
      </c>
      <c r="AK23" s="11" t="str">
        <f t="shared" si="24"/>
        <v>Fail</v>
      </c>
      <c r="AL23" s="42">
        <f t="shared" si="25"/>
        <v>7</v>
      </c>
      <c r="AM23" s="8">
        <f t="shared" si="26"/>
        <v>0</v>
      </c>
      <c r="AN23" s="8">
        <f t="shared" si="27"/>
        <v>0</v>
      </c>
      <c r="AO23" s="8">
        <f t="shared" si="28"/>
        <v>0</v>
      </c>
      <c r="AP23" s="8">
        <f t="shared" si="29"/>
        <v>5</v>
      </c>
      <c r="AQ23" s="8">
        <f t="shared" si="30"/>
        <v>0</v>
      </c>
      <c r="AR23" s="8">
        <f t="shared" si="31"/>
        <v>0</v>
      </c>
      <c r="AS23" s="8">
        <f t="shared" si="32"/>
        <v>0</v>
      </c>
    </row>
    <row r="24" spans="1:45" ht="20.25" thickBot="1">
      <c r="A24" s="61">
        <v>22</v>
      </c>
      <c r="B24" s="65" t="s">
        <v>83</v>
      </c>
      <c r="C24" s="9"/>
      <c r="D24" s="9"/>
      <c r="E24" s="9">
        <f t="shared" si="5"/>
        <v>0</v>
      </c>
      <c r="F24" s="1"/>
      <c r="G24" s="9">
        <f t="shared" si="6"/>
        <v>0</v>
      </c>
      <c r="H24" s="9" t="str">
        <f t="shared" si="7"/>
        <v>F</v>
      </c>
      <c r="I24" s="2"/>
      <c r="K24" s="8">
        <f t="shared" si="8"/>
        <v>0</v>
      </c>
      <c r="L24" s="9" t="str">
        <f t="shared" si="9"/>
        <v>F</v>
      </c>
      <c r="O24" s="8">
        <f t="shared" si="10"/>
        <v>0</v>
      </c>
      <c r="P24" s="8" t="str">
        <f t="shared" si="11"/>
        <v>F</v>
      </c>
      <c r="Q24" s="14">
        <v>15</v>
      </c>
      <c r="R24" s="15">
        <f t="shared" si="12"/>
        <v>25</v>
      </c>
      <c r="S24" s="9">
        <f t="shared" si="13"/>
        <v>40</v>
      </c>
      <c r="T24" s="8" t="str">
        <f t="shared" si="14"/>
        <v>A+</v>
      </c>
      <c r="U24" s="9"/>
      <c r="V24" s="9"/>
      <c r="W24" s="9">
        <f t="shared" si="15"/>
        <v>0</v>
      </c>
      <c r="X24" s="8" t="str">
        <f t="shared" si="16"/>
        <v>F</v>
      </c>
      <c r="AA24" s="8">
        <f t="shared" si="17"/>
        <v>0</v>
      </c>
      <c r="AB24" s="8" t="str">
        <f t="shared" si="18"/>
        <v>F</v>
      </c>
      <c r="AE24" s="8">
        <f t="shared" si="19"/>
        <v>0</v>
      </c>
      <c r="AF24" s="8" t="str">
        <f t="shared" si="20"/>
        <v>F</v>
      </c>
      <c r="AG24" s="9"/>
      <c r="AH24" s="8" t="str">
        <f t="shared" si="21"/>
        <v>F</v>
      </c>
      <c r="AI24" s="10">
        <f t="shared" si="22"/>
        <v>40</v>
      </c>
      <c r="AJ24" s="11">
        <f t="shared" si="23"/>
        <v>0</v>
      </c>
      <c r="AK24" s="11" t="str">
        <f t="shared" si="24"/>
        <v>Fail</v>
      </c>
      <c r="AL24" s="42">
        <f t="shared" si="25"/>
        <v>7</v>
      </c>
      <c r="AM24" s="8">
        <f t="shared" si="26"/>
        <v>0</v>
      </c>
      <c r="AN24" s="8">
        <f t="shared" si="27"/>
        <v>0</v>
      </c>
      <c r="AO24" s="8">
        <f t="shared" si="28"/>
        <v>0</v>
      </c>
      <c r="AP24" s="8">
        <f t="shared" si="29"/>
        <v>5</v>
      </c>
      <c r="AQ24" s="8">
        <f t="shared" si="30"/>
        <v>0</v>
      </c>
      <c r="AR24" s="8">
        <f t="shared" si="31"/>
        <v>0</v>
      </c>
      <c r="AS24" s="8">
        <f t="shared" si="32"/>
        <v>0</v>
      </c>
    </row>
    <row r="25" spans="1:45" ht="20.25" thickBot="1">
      <c r="A25" s="61">
        <v>23</v>
      </c>
      <c r="B25" s="65" t="s">
        <v>131</v>
      </c>
      <c r="C25" s="9"/>
      <c r="D25" s="9"/>
      <c r="E25" s="9">
        <f t="shared" si="5"/>
        <v>0</v>
      </c>
      <c r="F25" s="1"/>
      <c r="G25" s="9">
        <f t="shared" si="6"/>
        <v>0</v>
      </c>
      <c r="H25" s="9" t="str">
        <f t="shared" si="7"/>
        <v>F</v>
      </c>
      <c r="I25" s="2"/>
      <c r="K25" s="8">
        <f t="shared" si="8"/>
        <v>0</v>
      </c>
      <c r="L25" s="9" t="str">
        <f t="shared" si="9"/>
        <v>F</v>
      </c>
      <c r="O25" s="8">
        <f t="shared" si="10"/>
        <v>0</v>
      </c>
      <c r="P25" s="8" t="str">
        <f t="shared" si="11"/>
        <v>F</v>
      </c>
      <c r="Q25" s="14"/>
      <c r="R25" s="15">
        <f t="shared" si="12"/>
        <v>0</v>
      </c>
      <c r="S25" s="9">
        <f t="shared" si="13"/>
        <v>0</v>
      </c>
      <c r="T25" s="8" t="str">
        <f t="shared" si="14"/>
        <v>F</v>
      </c>
      <c r="U25" s="9"/>
      <c r="V25" s="9"/>
      <c r="W25" s="9">
        <f t="shared" si="15"/>
        <v>0</v>
      </c>
      <c r="X25" s="8" t="str">
        <f t="shared" si="16"/>
        <v>F</v>
      </c>
      <c r="AA25" s="8">
        <f t="shared" si="17"/>
        <v>0</v>
      </c>
      <c r="AB25" s="8" t="str">
        <f t="shared" si="18"/>
        <v>F</v>
      </c>
      <c r="AE25" s="8">
        <f t="shared" si="19"/>
        <v>0</v>
      </c>
      <c r="AF25" s="8" t="str">
        <f t="shared" si="20"/>
        <v>F</v>
      </c>
      <c r="AG25" s="9"/>
      <c r="AH25" s="8" t="str">
        <f t="shared" si="21"/>
        <v>F</v>
      </c>
      <c r="AI25" s="10">
        <f t="shared" si="22"/>
        <v>0</v>
      </c>
      <c r="AJ25" s="11">
        <f t="shared" si="23"/>
        <v>0</v>
      </c>
      <c r="AK25" s="11" t="str">
        <f t="shared" si="24"/>
        <v>Fail</v>
      </c>
      <c r="AL25" s="42">
        <f t="shared" si="25"/>
        <v>8</v>
      </c>
      <c r="AM25" s="8">
        <f t="shared" si="26"/>
        <v>0</v>
      </c>
      <c r="AN25" s="8">
        <f t="shared" si="27"/>
        <v>0</v>
      </c>
      <c r="AO25" s="8">
        <f t="shared" si="28"/>
        <v>0</v>
      </c>
      <c r="AP25" s="8">
        <f t="shared" si="29"/>
        <v>0</v>
      </c>
      <c r="AQ25" s="8">
        <f t="shared" si="30"/>
        <v>0</v>
      </c>
      <c r="AR25" s="8">
        <f t="shared" si="31"/>
        <v>0</v>
      </c>
      <c r="AS25" s="8">
        <f t="shared" si="32"/>
        <v>0</v>
      </c>
    </row>
    <row r="26" spans="1:45" ht="20.25" thickBot="1">
      <c r="A26" s="61">
        <v>24</v>
      </c>
      <c r="B26" s="65" t="s">
        <v>132</v>
      </c>
      <c r="C26" s="9"/>
      <c r="D26" s="9"/>
      <c r="E26" s="9">
        <f t="shared" si="5"/>
        <v>0</v>
      </c>
      <c r="F26" s="1"/>
      <c r="G26" s="9">
        <f t="shared" si="6"/>
        <v>0</v>
      </c>
      <c r="H26" s="9" t="str">
        <f t="shared" si="7"/>
        <v>F</v>
      </c>
      <c r="I26" s="2"/>
      <c r="K26" s="8">
        <f t="shared" si="8"/>
        <v>0</v>
      </c>
      <c r="L26" s="9" t="str">
        <f t="shared" si="9"/>
        <v>F</v>
      </c>
      <c r="O26" s="8">
        <f t="shared" si="10"/>
        <v>0</v>
      </c>
      <c r="P26" s="8" t="str">
        <f t="shared" si="11"/>
        <v>F</v>
      </c>
      <c r="Q26" s="14">
        <v>15</v>
      </c>
      <c r="R26" s="15">
        <f t="shared" si="12"/>
        <v>25</v>
      </c>
      <c r="S26" s="9">
        <f t="shared" si="13"/>
        <v>40</v>
      </c>
      <c r="T26" s="8" t="str">
        <f t="shared" si="14"/>
        <v>A+</v>
      </c>
      <c r="U26" s="9"/>
      <c r="V26" s="9"/>
      <c r="W26" s="9">
        <f t="shared" si="15"/>
        <v>0</v>
      </c>
      <c r="X26" s="8" t="str">
        <f t="shared" si="16"/>
        <v>F</v>
      </c>
      <c r="AA26" s="8">
        <f t="shared" si="17"/>
        <v>0</v>
      </c>
      <c r="AB26" s="8" t="str">
        <f t="shared" si="18"/>
        <v>F</v>
      </c>
      <c r="AE26" s="8">
        <f t="shared" si="19"/>
        <v>0</v>
      </c>
      <c r="AF26" s="8" t="str">
        <f t="shared" si="20"/>
        <v>F</v>
      </c>
      <c r="AG26" s="9"/>
      <c r="AH26" s="8" t="str">
        <f t="shared" si="21"/>
        <v>F</v>
      </c>
      <c r="AI26" s="10">
        <f t="shared" si="22"/>
        <v>40</v>
      </c>
      <c r="AJ26" s="11">
        <f t="shared" si="23"/>
        <v>0</v>
      </c>
      <c r="AK26" s="11" t="str">
        <f t="shared" si="24"/>
        <v>Fail</v>
      </c>
      <c r="AL26" s="42">
        <f t="shared" si="25"/>
        <v>7</v>
      </c>
      <c r="AM26" s="8">
        <f t="shared" si="26"/>
        <v>0</v>
      </c>
      <c r="AN26" s="8">
        <f t="shared" si="27"/>
        <v>0</v>
      </c>
      <c r="AO26" s="8">
        <f t="shared" si="28"/>
        <v>0</v>
      </c>
      <c r="AP26" s="8">
        <f t="shared" si="29"/>
        <v>5</v>
      </c>
      <c r="AQ26" s="8">
        <f t="shared" si="30"/>
        <v>0</v>
      </c>
      <c r="AR26" s="8">
        <f t="shared" si="31"/>
        <v>0</v>
      </c>
      <c r="AS26" s="8">
        <f t="shared" si="32"/>
        <v>0</v>
      </c>
    </row>
    <row r="27" spans="1:45" ht="20.25" thickBot="1">
      <c r="A27" s="61">
        <v>25</v>
      </c>
      <c r="B27" s="65" t="s">
        <v>99</v>
      </c>
      <c r="C27" s="9"/>
      <c r="D27" s="9"/>
      <c r="E27" s="9">
        <f t="shared" si="5"/>
        <v>0</v>
      </c>
      <c r="F27" s="1"/>
      <c r="G27" s="9">
        <f t="shared" si="6"/>
        <v>0</v>
      </c>
      <c r="H27" s="9" t="str">
        <f t="shared" si="7"/>
        <v>F</v>
      </c>
      <c r="I27" s="2"/>
      <c r="K27" s="8">
        <f t="shared" si="8"/>
        <v>0</v>
      </c>
      <c r="L27" s="9" t="str">
        <f t="shared" si="9"/>
        <v>F</v>
      </c>
      <c r="O27" s="8">
        <f t="shared" si="10"/>
        <v>0</v>
      </c>
      <c r="P27" s="8" t="str">
        <f t="shared" si="11"/>
        <v>F</v>
      </c>
      <c r="Q27" s="14">
        <v>12</v>
      </c>
      <c r="R27" s="15">
        <f t="shared" si="12"/>
        <v>22</v>
      </c>
      <c r="S27" s="9">
        <f t="shared" si="13"/>
        <v>34</v>
      </c>
      <c r="T27" s="8" t="str">
        <f t="shared" si="14"/>
        <v>A-</v>
      </c>
      <c r="U27" s="9"/>
      <c r="V27" s="9"/>
      <c r="W27" s="9">
        <f t="shared" si="15"/>
        <v>0</v>
      </c>
      <c r="X27" s="8" t="str">
        <f t="shared" si="16"/>
        <v>F</v>
      </c>
      <c r="AA27" s="8">
        <f t="shared" si="17"/>
        <v>0</v>
      </c>
      <c r="AB27" s="8" t="str">
        <f t="shared" si="18"/>
        <v>F</v>
      </c>
      <c r="AE27" s="8">
        <f t="shared" si="19"/>
        <v>0</v>
      </c>
      <c r="AF27" s="8" t="str">
        <f t="shared" si="20"/>
        <v>F</v>
      </c>
      <c r="AG27" s="9"/>
      <c r="AH27" s="8" t="str">
        <f t="shared" si="21"/>
        <v>F</v>
      </c>
      <c r="AI27" s="10">
        <f t="shared" si="22"/>
        <v>34</v>
      </c>
      <c r="AJ27" s="11">
        <f t="shared" si="23"/>
        <v>0</v>
      </c>
      <c r="AK27" s="11" t="str">
        <f t="shared" si="24"/>
        <v>Fail</v>
      </c>
      <c r="AL27" s="42">
        <f t="shared" si="25"/>
        <v>7</v>
      </c>
      <c r="AM27" s="8">
        <f t="shared" si="26"/>
        <v>0</v>
      </c>
      <c r="AN27" s="8">
        <f t="shared" si="27"/>
        <v>0</v>
      </c>
      <c r="AO27" s="8">
        <f t="shared" si="28"/>
        <v>0</v>
      </c>
      <c r="AP27" s="8">
        <f t="shared" si="29"/>
        <v>3.5</v>
      </c>
      <c r="AQ27" s="8">
        <f t="shared" si="30"/>
        <v>0</v>
      </c>
      <c r="AR27" s="8">
        <f t="shared" si="31"/>
        <v>0</v>
      </c>
      <c r="AS27" s="8">
        <f t="shared" si="32"/>
        <v>0</v>
      </c>
    </row>
    <row r="28" spans="1:45" ht="20.25" thickBot="1">
      <c r="A28" s="61">
        <v>26</v>
      </c>
      <c r="B28" s="65" t="s">
        <v>100</v>
      </c>
      <c r="C28" s="9"/>
      <c r="D28" s="9"/>
      <c r="E28" s="9">
        <f t="shared" si="5"/>
        <v>0</v>
      </c>
      <c r="F28" s="1"/>
      <c r="G28" s="9">
        <f t="shared" si="6"/>
        <v>0</v>
      </c>
      <c r="H28" s="9" t="str">
        <f t="shared" si="7"/>
        <v>F</v>
      </c>
      <c r="I28" s="2"/>
      <c r="K28" s="8">
        <f t="shared" si="8"/>
        <v>0</v>
      </c>
      <c r="L28" s="9" t="str">
        <f t="shared" si="9"/>
        <v>F</v>
      </c>
      <c r="O28" s="8">
        <f t="shared" si="10"/>
        <v>0</v>
      </c>
      <c r="P28" s="8" t="str">
        <f t="shared" si="11"/>
        <v>F</v>
      </c>
      <c r="Q28" s="14">
        <v>16</v>
      </c>
      <c r="R28" s="15">
        <f t="shared" si="12"/>
        <v>25</v>
      </c>
      <c r="S28" s="9">
        <f t="shared" si="13"/>
        <v>41</v>
      </c>
      <c r="T28" s="8" t="str">
        <f t="shared" si="14"/>
        <v>A+</v>
      </c>
      <c r="U28" s="9"/>
      <c r="V28" s="9"/>
      <c r="W28" s="9">
        <f t="shared" si="15"/>
        <v>0</v>
      </c>
      <c r="X28" s="8" t="str">
        <f t="shared" si="16"/>
        <v>F</v>
      </c>
      <c r="AA28" s="8">
        <f t="shared" si="17"/>
        <v>0</v>
      </c>
      <c r="AB28" s="8" t="str">
        <f t="shared" si="18"/>
        <v>F</v>
      </c>
      <c r="AE28" s="8">
        <f t="shared" si="19"/>
        <v>0</v>
      </c>
      <c r="AF28" s="8" t="str">
        <f t="shared" si="20"/>
        <v>F</v>
      </c>
      <c r="AG28" s="9"/>
      <c r="AH28" s="8" t="str">
        <f t="shared" si="21"/>
        <v>F</v>
      </c>
      <c r="AI28" s="10">
        <f t="shared" si="22"/>
        <v>41</v>
      </c>
      <c r="AJ28" s="11">
        <f t="shared" si="23"/>
        <v>0</v>
      </c>
      <c r="AK28" s="11" t="str">
        <f t="shared" si="24"/>
        <v>Fail</v>
      </c>
      <c r="AL28" s="42">
        <f t="shared" si="25"/>
        <v>7</v>
      </c>
      <c r="AM28" s="8">
        <f t="shared" si="26"/>
        <v>0</v>
      </c>
      <c r="AN28" s="8">
        <f t="shared" si="27"/>
        <v>0</v>
      </c>
      <c r="AO28" s="8">
        <f t="shared" si="28"/>
        <v>0</v>
      </c>
      <c r="AP28" s="8">
        <f t="shared" si="29"/>
        <v>5</v>
      </c>
      <c r="AQ28" s="8">
        <f t="shared" si="30"/>
        <v>0</v>
      </c>
      <c r="AR28" s="8">
        <f t="shared" si="31"/>
        <v>0</v>
      </c>
      <c r="AS28" s="8">
        <f t="shared" si="32"/>
        <v>0</v>
      </c>
    </row>
    <row r="29" spans="1:45" ht="20.25" thickBot="1">
      <c r="A29" s="61">
        <v>27</v>
      </c>
      <c r="B29" s="65" t="s">
        <v>82</v>
      </c>
      <c r="C29" s="9"/>
      <c r="D29" s="9"/>
      <c r="E29" s="9">
        <f t="shared" si="5"/>
        <v>0</v>
      </c>
      <c r="F29" s="1"/>
      <c r="G29" s="9">
        <f t="shared" si="6"/>
        <v>0</v>
      </c>
      <c r="H29" s="9" t="str">
        <f t="shared" si="7"/>
        <v>F</v>
      </c>
      <c r="I29" s="2"/>
      <c r="K29" s="8">
        <f t="shared" si="8"/>
        <v>0</v>
      </c>
      <c r="L29" s="9" t="str">
        <f t="shared" si="9"/>
        <v>F</v>
      </c>
      <c r="O29" s="8">
        <f t="shared" si="10"/>
        <v>0</v>
      </c>
      <c r="P29" s="8" t="str">
        <f t="shared" si="11"/>
        <v>F</v>
      </c>
      <c r="Q29" s="14">
        <v>13</v>
      </c>
      <c r="R29" s="15">
        <f t="shared" si="12"/>
        <v>22</v>
      </c>
      <c r="S29" s="9">
        <f t="shared" si="13"/>
        <v>35</v>
      </c>
      <c r="T29" s="8" t="str">
        <f t="shared" si="14"/>
        <v>A</v>
      </c>
      <c r="U29" s="9"/>
      <c r="V29" s="9"/>
      <c r="W29" s="9">
        <f t="shared" si="15"/>
        <v>0</v>
      </c>
      <c r="X29" s="8" t="str">
        <f t="shared" si="16"/>
        <v>F</v>
      </c>
      <c r="AA29" s="8">
        <f t="shared" si="17"/>
        <v>0</v>
      </c>
      <c r="AB29" s="8" t="str">
        <f t="shared" si="18"/>
        <v>F</v>
      </c>
      <c r="AE29" s="8">
        <f t="shared" si="19"/>
        <v>0</v>
      </c>
      <c r="AF29" s="8" t="str">
        <f t="shared" si="20"/>
        <v>F</v>
      </c>
      <c r="AG29" s="9"/>
      <c r="AH29" s="8" t="str">
        <f t="shared" si="21"/>
        <v>F</v>
      </c>
      <c r="AI29" s="10">
        <f t="shared" si="22"/>
        <v>35</v>
      </c>
      <c r="AJ29" s="11">
        <f t="shared" si="23"/>
        <v>0</v>
      </c>
      <c r="AK29" s="11" t="str">
        <f t="shared" si="24"/>
        <v>Fail</v>
      </c>
      <c r="AL29" s="42">
        <f t="shared" si="25"/>
        <v>7</v>
      </c>
      <c r="AM29" s="8">
        <f t="shared" si="26"/>
        <v>0</v>
      </c>
      <c r="AN29" s="8">
        <f t="shared" si="27"/>
        <v>0</v>
      </c>
      <c r="AO29" s="8">
        <f t="shared" si="28"/>
        <v>0</v>
      </c>
      <c r="AP29" s="8">
        <f t="shared" si="29"/>
        <v>4</v>
      </c>
      <c r="AQ29" s="8">
        <f t="shared" si="30"/>
        <v>0</v>
      </c>
      <c r="AR29" s="8">
        <f t="shared" si="31"/>
        <v>0</v>
      </c>
      <c r="AS29" s="8">
        <f t="shared" si="32"/>
        <v>0</v>
      </c>
    </row>
    <row r="30" spans="1:45" ht="20.25" thickBot="1">
      <c r="A30" s="61">
        <v>28</v>
      </c>
      <c r="B30" s="65" t="s">
        <v>133</v>
      </c>
      <c r="C30" s="9"/>
      <c r="D30" s="9"/>
      <c r="E30" s="9">
        <f t="shared" si="5"/>
        <v>0</v>
      </c>
      <c r="F30" s="1"/>
      <c r="G30" s="9">
        <f t="shared" si="6"/>
        <v>0</v>
      </c>
      <c r="H30" s="9" t="str">
        <f t="shared" si="7"/>
        <v>F</v>
      </c>
      <c r="I30" s="2"/>
      <c r="K30" s="8">
        <f t="shared" si="8"/>
        <v>0</v>
      </c>
      <c r="L30" s="9" t="str">
        <f t="shared" si="9"/>
        <v>F</v>
      </c>
      <c r="O30" s="8">
        <f t="shared" si="10"/>
        <v>0</v>
      </c>
      <c r="P30" s="8" t="str">
        <f t="shared" si="11"/>
        <v>F</v>
      </c>
      <c r="Q30" s="14">
        <v>16</v>
      </c>
      <c r="R30" s="15">
        <f t="shared" si="12"/>
        <v>25</v>
      </c>
      <c r="S30" s="9">
        <f t="shared" si="13"/>
        <v>41</v>
      </c>
      <c r="T30" s="8" t="str">
        <f t="shared" si="14"/>
        <v>A+</v>
      </c>
      <c r="U30" s="9"/>
      <c r="V30" s="9"/>
      <c r="W30" s="9">
        <f t="shared" si="15"/>
        <v>0</v>
      </c>
      <c r="X30" s="8" t="str">
        <f t="shared" si="16"/>
        <v>F</v>
      </c>
      <c r="AA30" s="8">
        <f t="shared" si="17"/>
        <v>0</v>
      </c>
      <c r="AB30" s="8" t="str">
        <f t="shared" si="18"/>
        <v>F</v>
      </c>
      <c r="AE30" s="8">
        <f t="shared" si="19"/>
        <v>0</v>
      </c>
      <c r="AF30" s="8" t="str">
        <f t="shared" si="20"/>
        <v>F</v>
      </c>
      <c r="AG30" s="9"/>
      <c r="AH30" s="8" t="str">
        <f t="shared" si="21"/>
        <v>F</v>
      </c>
      <c r="AI30" s="10">
        <f t="shared" si="22"/>
        <v>41</v>
      </c>
      <c r="AJ30" s="11">
        <f t="shared" si="23"/>
        <v>0</v>
      </c>
      <c r="AK30" s="11" t="str">
        <f t="shared" si="24"/>
        <v>Fail</v>
      </c>
      <c r="AL30" s="42">
        <f t="shared" si="25"/>
        <v>7</v>
      </c>
      <c r="AM30" s="8">
        <f t="shared" si="26"/>
        <v>0</v>
      </c>
      <c r="AN30" s="8">
        <f t="shared" si="27"/>
        <v>0</v>
      </c>
      <c r="AO30" s="8">
        <f t="shared" si="28"/>
        <v>0</v>
      </c>
      <c r="AP30" s="8">
        <f t="shared" si="29"/>
        <v>5</v>
      </c>
      <c r="AQ30" s="8">
        <f t="shared" si="30"/>
        <v>0</v>
      </c>
      <c r="AR30" s="8">
        <f t="shared" si="31"/>
        <v>0</v>
      </c>
      <c r="AS30" s="8">
        <f t="shared" si="32"/>
        <v>0</v>
      </c>
    </row>
    <row r="31" spans="1:45" ht="20.25" thickBot="1">
      <c r="A31" s="61">
        <v>29</v>
      </c>
      <c r="B31" s="65" t="s">
        <v>92</v>
      </c>
      <c r="C31" s="9"/>
      <c r="D31" s="9"/>
      <c r="E31" s="9">
        <f t="shared" si="5"/>
        <v>0</v>
      </c>
      <c r="F31" s="1"/>
      <c r="G31" s="9">
        <f t="shared" si="6"/>
        <v>0</v>
      </c>
      <c r="H31" s="9" t="str">
        <f t="shared" si="7"/>
        <v>F</v>
      </c>
      <c r="I31" s="2"/>
      <c r="K31" s="8">
        <f t="shared" si="8"/>
        <v>0</v>
      </c>
      <c r="L31" s="9" t="str">
        <f t="shared" si="9"/>
        <v>F</v>
      </c>
      <c r="O31" s="8">
        <f t="shared" si="10"/>
        <v>0</v>
      </c>
      <c r="P31" s="8" t="str">
        <f t="shared" si="11"/>
        <v>F</v>
      </c>
      <c r="Q31" s="14">
        <v>15</v>
      </c>
      <c r="R31" s="15">
        <f t="shared" si="12"/>
        <v>25</v>
      </c>
      <c r="S31" s="9">
        <f t="shared" si="13"/>
        <v>40</v>
      </c>
      <c r="T31" s="8" t="str">
        <f t="shared" si="14"/>
        <v>A+</v>
      </c>
      <c r="U31" s="9"/>
      <c r="V31" s="9"/>
      <c r="W31" s="9">
        <f t="shared" si="15"/>
        <v>0</v>
      </c>
      <c r="X31" s="8" t="str">
        <f t="shared" si="16"/>
        <v>F</v>
      </c>
      <c r="AA31" s="8">
        <f t="shared" si="17"/>
        <v>0</v>
      </c>
      <c r="AB31" s="8" t="str">
        <f t="shared" si="18"/>
        <v>F</v>
      </c>
      <c r="AE31" s="8">
        <f t="shared" si="19"/>
        <v>0</v>
      </c>
      <c r="AF31" s="8" t="str">
        <f t="shared" si="20"/>
        <v>F</v>
      </c>
      <c r="AG31" s="9"/>
      <c r="AH31" s="8" t="str">
        <f t="shared" si="21"/>
        <v>F</v>
      </c>
      <c r="AI31" s="10">
        <f t="shared" si="22"/>
        <v>40</v>
      </c>
      <c r="AJ31" s="11">
        <f t="shared" si="23"/>
        <v>0</v>
      </c>
      <c r="AK31" s="11" t="str">
        <f t="shared" si="24"/>
        <v>Fail</v>
      </c>
      <c r="AL31" s="42">
        <f t="shared" si="25"/>
        <v>7</v>
      </c>
      <c r="AM31" s="8">
        <f t="shared" si="26"/>
        <v>0</v>
      </c>
      <c r="AN31" s="8">
        <f t="shared" si="27"/>
        <v>0</v>
      </c>
      <c r="AO31" s="8">
        <f t="shared" si="28"/>
        <v>0</v>
      </c>
      <c r="AP31" s="8">
        <f t="shared" si="29"/>
        <v>5</v>
      </c>
      <c r="AQ31" s="8">
        <f t="shared" si="30"/>
        <v>0</v>
      </c>
      <c r="AR31" s="8">
        <f t="shared" si="31"/>
        <v>0</v>
      </c>
      <c r="AS31" s="8">
        <f t="shared" si="32"/>
        <v>0</v>
      </c>
    </row>
    <row r="32" spans="1:45" ht="20.25" thickBot="1">
      <c r="A32" s="61">
        <v>30</v>
      </c>
      <c r="B32" s="65" t="s">
        <v>84</v>
      </c>
      <c r="C32" s="9"/>
      <c r="D32" s="9"/>
      <c r="E32" s="9">
        <f t="shared" si="5"/>
        <v>0</v>
      </c>
      <c r="F32" s="1"/>
      <c r="G32" s="9">
        <f t="shared" si="6"/>
        <v>0</v>
      </c>
      <c r="H32" s="9" t="str">
        <f t="shared" si="7"/>
        <v>F</v>
      </c>
      <c r="I32" s="2"/>
      <c r="K32" s="8">
        <f t="shared" si="8"/>
        <v>0</v>
      </c>
      <c r="L32" s="9" t="str">
        <f t="shared" si="9"/>
        <v>F</v>
      </c>
      <c r="O32" s="8">
        <f t="shared" si="10"/>
        <v>0</v>
      </c>
      <c r="P32" s="8" t="str">
        <f t="shared" si="11"/>
        <v>F</v>
      </c>
      <c r="Q32" s="14">
        <v>13</v>
      </c>
      <c r="R32" s="15">
        <f t="shared" si="12"/>
        <v>22</v>
      </c>
      <c r="S32" s="9">
        <f t="shared" si="13"/>
        <v>35</v>
      </c>
      <c r="T32" s="8" t="str">
        <f t="shared" si="14"/>
        <v>A</v>
      </c>
      <c r="U32" s="9"/>
      <c r="V32" s="9"/>
      <c r="W32" s="9">
        <f t="shared" si="15"/>
        <v>0</v>
      </c>
      <c r="X32" s="8" t="str">
        <f t="shared" si="16"/>
        <v>F</v>
      </c>
      <c r="AA32" s="8">
        <f t="shared" si="17"/>
        <v>0</v>
      </c>
      <c r="AB32" s="8" t="str">
        <f t="shared" si="18"/>
        <v>F</v>
      </c>
      <c r="AE32" s="8">
        <f t="shared" si="19"/>
        <v>0</v>
      </c>
      <c r="AF32" s="8" t="str">
        <f t="shared" si="20"/>
        <v>F</v>
      </c>
      <c r="AG32" s="9"/>
      <c r="AH32" s="8" t="str">
        <f t="shared" si="21"/>
        <v>F</v>
      </c>
      <c r="AI32" s="10">
        <f t="shared" si="22"/>
        <v>35</v>
      </c>
      <c r="AJ32" s="11">
        <f t="shared" si="23"/>
        <v>0</v>
      </c>
      <c r="AK32" s="11" t="str">
        <f t="shared" si="24"/>
        <v>Fail</v>
      </c>
      <c r="AL32" s="42">
        <f t="shared" si="25"/>
        <v>7</v>
      </c>
      <c r="AM32" s="8">
        <f t="shared" si="26"/>
        <v>0</v>
      </c>
      <c r="AN32" s="8">
        <f t="shared" si="27"/>
        <v>0</v>
      </c>
      <c r="AO32" s="8">
        <f t="shared" si="28"/>
        <v>0</v>
      </c>
      <c r="AP32" s="8">
        <f t="shared" si="29"/>
        <v>4</v>
      </c>
      <c r="AQ32" s="8">
        <f t="shared" si="30"/>
        <v>0</v>
      </c>
      <c r="AR32" s="8">
        <f t="shared" si="31"/>
        <v>0</v>
      </c>
      <c r="AS32" s="8">
        <f t="shared" si="32"/>
        <v>0</v>
      </c>
    </row>
    <row r="33" spans="1:45" ht="20.25" thickBot="1">
      <c r="A33" s="61">
        <v>31</v>
      </c>
      <c r="B33" s="65" t="s">
        <v>101</v>
      </c>
      <c r="C33" s="9"/>
      <c r="D33" s="9"/>
      <c r="E33" s="9">
        <f t="shared" si="5"/>
        <v>0</v>
      </c>
      <c r="F33" s="1"/>
      <c r="G33" s="9">
        <f t="shared" si="6"/>
        <v>0</v>
      </c>
      <c r="H33" s="9" t="str">
        <f t="shared" si="7"/>
        <v>F</v>
      </c>
      <c r="I33" s="2"/>
      <c r="K33" s="8">
        <f t="shared" si="8"/>
        <v>0</v>
      </c>
      <c r="L33" s="9" t="str">
        <f t="shared" si="9"/>
        <v>F</v>
      </c>
      <c r="O33" s="8">
        <f t="shared" si="10"/>
        <v>0</v>
      </c>
      <c r="P33" s="8" t="str">
        <f t="shared" si="11"/>
        <v>F</v>
      </c>
      <c r="Q33" s="14">
        <v>13</v>
      </c>
      <c r="R33" s="15">
        <f t="shared" si="12"/>
        <v>22</v>
      </c>
      <c r="S33" s="9">
        <f t="shared" si="13"/>
        <v>35</v>
      </c>
      <c r="T33" s="8" t="str">
        <f t="shared" si="14"/>
        <v>A</v>
      </c>
      <c r="U33" s="9"/>
      <c r="V33" s="9"/>
      <c r="W33" s="9">
        <f t="shared" si="15"/>
        <v>0</v>
      </c>
      <c r="X33" s="8" t="str">
        <f t="shared" si="16"/>
        <v>F</v>
      </c>
      <c r="AA33" s="8">
        <f t="shared" si="17"/>
        <v>0</v>
      </c>
      <c r="AB33" s="8" t="str">
        <f t="shared" si="18"/>
        <v>F</v>
      </c>
      <c r="AE33" s="8">
        <f t="shared" si="19"/>
        <v>0</v>
      </c>
      <c r="AF33" s="8" t="str">
        <f t="shared" si="20"/>
        <v>F</v>
      </c>
      <c r="AG33" s="9"/>
      <c r="AH33" s="8" t="str">
        <f t="shared" si="21"/>
        <v>F</v>
      </c>
      <c r="AI33" s="10">
        <f t="shared" si="22"/>
        <v>35</v>
      </c>
      <c r="AJ33" s="11">
        <f t="shared" si="23"/>
        <v>0</v>
      </c>
      <c r="AK33" s="11" t="str">
        <f t="shared" si="24"/>
        <v>Fail</v>
      </c>
      <c r="AL33" s="42">
        <f t="shared" si="25"/>
        <v>7</v>
      </c>
      <c r="AM33" s="8">
        <f t="shared" si="26"/>
        <v>0</v>
      </c>
      <c r="AN33" s="8">
        <f t="shared" si="27"/>
        <v>0</v>
      </c>
      <c r="AO33" s="8">
        <f t="shared" si="28"/>
        <v>0</v>
      </c>
      <c r="AP33" s="8">
        <f t="shared" si="29"/>
        <v>4</v>
      </c>
      <c r="AQ33" s="8">
        <f t="shared" si="30"/>
        <v>0</v>
      </c>
      <c r="AR33" s="8">
        <f t="shared" si="31"/>
        <v>0</v>
      </c>
      <c r="AS33" s="8">
        <f t="shared" si="32"/>
        <v>0</v>
      </c>
    </row>
    <row r="34" spans="1:45" ht="20.25" thickBot="1">
      <c r="A34" s="61">
        <v>32</v>
      </c>
      <c r="B34" s="65" t="s">
        <v>102</v>
      </c>
      <c r="C34" s="9"/>
      <c r="D34" s="9"/>
      <c r="E34" s="9">
        <f t="shared" si="5"/>
        <v>0</v>
      </c>
      <c r="F34" s="1"/>
      <c r="G34" s="9">
        <f t="shared" si="6"/>
        <v>0</v>
      </c>
      <c r="H34" s="9" t="str">
        <f t="shared" si="7"/>
        <v>F</v>
      </c>
      <c r="I34" s="2"/>
      <c r="K34" s="8">
        <f t="shared" si="8"/>
        <v>0</v>
      </c>
      <c r="L34" s="9" t="str">
        <f t="shared" si="9"/>
        <v>F</v>
      </c>
      <c r="O34" s="8">
        <f t="shared" si="10"/>
        <v>0</v>
      </c>
      <c r="P34" s="8" t="str">
        <f t="shared" si="11"/>
        <v>F</v>
      </c>
      <c r="Q34" s="14">
        <v>14</v>
      </c>
      <c r="R34" s="15">
        <f t="shared" si="12"/>
        <v>22</v>
      </c>
      <c r="S34" s="9">
        <f t="shared" si="13"/>
        <v>36</v>
      </c>
      <c r="T34" s="8" t="str">
        <f t="shared" si="14"/>
        <v>A</v>
      </c>
      <c r="U34" s="9"/>
      <c r="V34" s="9"/>
      <c r="W34" s="9">
        <f t="shared" si="15"/>
        <v>0</v>
      </c>
      <c r="X34" s="8" t="str">
        <f t="shared" si="16"/>
        <v>F</v>
      </c>
      <c r="AA34" s="8">
        <f t="shared" si="17"/>
        <v>0</v>
      </c>
      <c r="AB34" s="8" t="str">
        <f t="shared" si="18"/>
        <v>F</v>
      </c>
      <c r="AE34" s="8">
        <f t="shared" si="19"/>
        <v>0</v>
      </c>
      <c r="AF34" s="8" t="str">
        <f t="shared" si="20"/>
        <v>F</v>
      </c>
      <c r="AG34" s="9"/>
      <c r="AH34" s="8" t="str">
        <f t="shared" si="21"/>
        <v>F</v>
      </c>
      <c r="AI34" s="10">
        <f t="shared" si="22"/>
        <v>36</v>
      </c>
      <c r="AJ34" s="11">
        <f t="shared" si="23"/>
        <v>0</v>
      </c>
      <c r="AK34" s="11" t="str">
        <f t="shared" si="24"/>
        <v>Fail</v>
      </c>
      <c r="AL34" s="42">
        <f t="shared" si="25"/>
        <v>7</v>
      </c>
      <c r="AM34" s="8">
        <f t="shared" si="26"/>
        <v>0</v>
      </c>
      <c r="AN34" s="8">
        <f t="shared" si="27"/>
        <v>0</v>
      </c>
      <c r="AO34" s="8">
        <f t="shared" si="28"/>
        <v>0</v>
      </c>
      <c r="AP34" s="8">
        <f t="shared" si="29"/>
        <v>4</v>
      </c>
      <c r="AQ34" s="8">
        <f t="shared" si="30"/>
        <v>0</v>
      </c>
      <c r="AR34" s="8">
        <f t="shared" si="31"/>
        <v>0</v>
      </c>
      <c r="AS34" s="8">
        <f t="shared" si="32"/>
        <v>0</v>
      </c>
    </row>
    <row r="35" spans="1:45" ht="20.25" thickBot="1">
      <c r="A35" s="61">
        <v>33</v>
      </c>
      <c r="B35" s="65" t="s">
        <v>134</v>
      </c>
      <c r="C35" s="9"/>
      <c r="D35" s="9"/>
      <c r="E35" s="9">
        <f t="shared" si="5"/>
        <v>0</v>
      </c>
      <c r="F35" s="1"/>
      <c r="G35" s="9">
        <f t="shared" si="6"/>
        <v>0</v>
      </c>
      <c r="H35" s="9" t="str">
        <f t="shared" si="7"/>
        <v>F</v>
      </c>
      <c r="I35" s="2"/>
      <c r="K35" s="8">
        <f t="shared" si="8"/>
        <v>0</v>
      </c>
      <c r="L35" s="9" t="str">
        <f t="shared" si="9"/>
        <v>F</v>
      </c>
      <c r="O35" s="8">
        <f t="shared" si="10"/>
        <v>0</v>
      </c>
      <c r="P35" s="8" t="str">
        <f t="shared" si="11"/>
        <v>F</v>
      </c>
      <c r="Q35" s="14">
        <v>14</v>
      </c>
      <c r="R35" s="15">
        <f t="shared" si="12"/>
        <v>22</v>
      </c>
      <c r="S35" s="9">
        <f t="shared" si="13"/>
        <v>36</v>
      </c>
      <c r="T35" s="8" t="str">
        <f t="shared" si="14"/>
        <v>A</v>
      </c>
      <c r="U35" s="9"/>
      <c r="V35" s="9"/>
      <c r="W35" s="9">
        <f t="shared" si="15"/>
        <v>0</v>
      </c>
      <c r="X35" s="8" t="str">
        <f t="shared" si="16"/>
        <v>F</v>
      </c>
      <c r="AA35" s="8">
        <f t="shared" si="17"/>
        <v>0</v>
      </c>
      <c r="AB35" s="8" t="str">
        <f t="shared" si="18"/>
        <v>F</v>
      </c>
      <c r="AE35" s="8">
        <f t="shared" si="19"/>
        <v>0</v>
      </c>
      <c r="AF35" s="8" t="str">
        <f t="shared" si="20"/>
        <v>F</v>
      </c>
      <c r="AG35" s="9"/>
      <c r="AH35" s="8" t="str">
        <f t="shared" si="21"/>
        <v>F</v>
      </c>
      <c r="AI35" s="10">
        <f t="shared" si="22"/>
        <v>36</v>
      </c>
      <c r="AJ35" s="11">
        <f t="shared" si="23"/>
        <v>0</v>
      </c>
      <c r="AK35" s="11" t="str">
        <f t="shared" si="24"/>
        <v>Fail</v>
      </c>
      <c r="AL35" s="42">
        <f t="shared" si="25"/>
        <v>7</v>
      </c>
      <c r="AM35" s="8">
        <f t="shared" si="26"/>
        <v>0</v>
      </c>
      <c r="AN35" s="8">
        <f t="shared" si="27"/>
        <v>0</v>
      </c>
      <c r="AO35" s="8">
        <f t="shared" si="28"/>
        <v>0</v>
      </c>
      <c r="AP35" s="8">
        <f t="shared" si="29"/>
        <v>4</v>
      </c>
      <c r="AQ35" s="8">
        <f t="shared" si="30"/>
        <v>0</v>
      </c>
      <c r="AR35" s="8">
        <f t="shared" si="31"/>
        <v>0</v>
      </c>
      <c r="AS35" s="8">
        <f t="shared" si="32"/>
        <v>0</v>
      </c>
    </row>
    <row r="36" spans="1:45" ht="20.25" thickBot="1">
      <c r="A36" s="61">
        <v>34</v>
      </c>
      <c r="B36" s="65" t="s">
        <v>103</v>
      </c>
      <c r="C36" s="9"/>
      <c r="D36" s="9"/>
      <c r="E36" s="9">
        <f t="shared" si="5"/>
        <v>0</v>
      </c>
      <c r="F36" s="1"/>
      <c r="G36" s="9">
        <f t="shared" si="6"/>
        <v>0</v>
      </c>
      <c r="H36" s="9" t="str">
        <f t="shared" si="7"/>
        <v>F</v>
      </c>
      <c r="I36" s="2"/>
      <c r="K36" s="8">
        <f t="shared" si="8"/>
        <v>0</v>
      </c>
      <c r="L36" s="9" t="str">
        <f t="shared" si="9"/>
        <v>F</v>
      </c>
      <c r="O36" s="8">
        <f t="shared" si="10"/>
        <v>0</v>
      </c>
      <c r="P36" s="8" t="str">
        <f t="shared" si="11"/>
        <v>F</v>
      </c>
      <c r="Q36" s="14">
        <v>14</v>
      </c>
      <c r="R36" s="15">
        <f t="shared" si="12"/>
        <v>22</v>
      </c>
      <c r="S36" s="9">
        <f t="shared" si="13"/>
        <v>36</v>
      </c>
      <c r="T36" s="8" t="str">
        <f t="shared" si="14"/>
        <v>A</v>
      </c>
      <c r="U36" s="9"/>
      <c r="V36" s="9"/>
      <c r="W36" s="9">
        <f t="shared" si="15"/>
        <v>0</v>
      </c>
      <c r="X36" s="8" t="str">
        <f t="shared" si="16"/>
        <v>F</v>
      </c>
      <c r="AA36" s="8">
        <f t="shared" si="17"/>
        <v>0</v>
      </c>
      <c r="AB36" s="8" t="str">
        <f t="shared" si="18"/>
        <v>F</v>
      </c>
      <c r="AE36" s="8">
        <f t="shared" si="19"/>
        <v>0</v>
      </c>
      <c r="AF36" s="8" t="str">
        <f t="shared" si="20"/>
        <v>F</v>
      </c>
      <c r="AG36" s="9"/>
      <c r="AH36" s="8" t="str">
        <f t="shared" si="21"/>
        <v>F</v>
      </c>
      <c r="AI36" s="10">
        <f t="shared" si="22"/>
        <v>36</v>
      </c>
      <c r="AJ36" s="11">
        <f t="shared" si="23"/>
        <v>0</v>
      </c>
      <c r="AK36" s="11" t="str">
        <f t="shared" si="24"/>
        <v>Fail</v>
      </c>
      <c r="AL36" s="42">
        <f t="shared" si="25"/>
        <v>7</v>
      </c>
      <c r="AM36" s="8">
        <f t="shared" si="26"/>
        <v>0</v>
      </c>
      <c r="AN36" s="8">
        <f t="shared" si="27"/>
        <v>0</v>
      </c>
      <c r="AO36" s="8">
        <f t="shared" si="28"/>
        <v>0</v>
      </c>
      <c r="AP36" s="8">
        <f t="shared" si="29"/>
        <v>4</v>
      </c>
      <c r="AQ36" s="8">
        <f t="shared" si="30"/>
        <v>0</v>
      </c>
      <c r="AR36" s="8">
        <f t="shared" si="31"/>
        <v>0</v>
      </c>
      <c r="AS36" s="8">
        <f t="shared" si="32"/>
        <v>0</v>
      </c>
    </row>
    <row r="37" spans="1:45" ht="20.25" thickBot="1">
      <c r="A37" s="61">
        <v>35</v>
      </c>
      <c r="B37" s="65" t="s">
        <v>104</v>
      </c>
      <c r="C37" s="9"/>
      <c r="D37" s="9"/>
      <c r="E37" s="9">
        <f t="shared" si="5"/>
        <v>0</v>
      </c>
      <c r="F37" s="1"/>
      <c r="G37" s="9">
        <f t="shared" si="6"/>
        <v>0</v>
      </c>
      <c r="H37" s="9" t="str">
        <f t="shared" si="7"/>
        <v>F</v>
      </c>
      <c r="I37" s="2"/>
      <c r="K37" s="8">
        <f t="shared" si="8"/>
        <v>0</v>
      </c>
      <c r="L37" s="9" t="str">
        <f t="shared" si="9"/>
        <v>F</v>
      </c>
      <c r="O37" s="8">
        <f t="shared" si="10"/>
        <v>0</v>
      </c>
      <c r="P37" s="8" t="str">
        <f t="shared" si="11"/>
        <v>F</v>
      </c>
      <c r="Q37" s="14">
        <v>12</v>
      </c>
      <c r="R37" s="15">
        <f t="shared" si="12"/>
        <v>22</v>
      </c>
      <c r="S37" s="9">
        <f t="shared" si="13"/>
        <v>34</v>
      </c>
      <c r="T37" s="8" t="str">
        <f t="shared" si="14"/>
        <v>A-</v>
      </c>
      <c r="U37" s="9"/>
      <c r="V37" s="9"/>
      <c r="W37" s="9">
        <f t="shared" si="15"/>
        <v>0</v>
      </c>
      <c r="X37" s="8" t="str">
        <f t="shared" si="16"/>
        <v>F</v>
      </c>
      <c r="AA37" s="8">
        <f t="shared" si="17"/>
        <v>0</v>
      </c>
      <c r="AB37" s="8" t="str">
        <f t="shared" si="18"/>
        <v>F</v>
      </c>
      <c r="AE37" s="8">
        <f t="shared" si="19"/>
        <v>0</v>
      </c>
      <c r="AF37" s="8" t="str">
        <f t="shared" si="20"/>
        <v>F</v>
      </c>
      <c r="AG37" s="9"/>
      <c r="AH37" s="8" t="str">
        <f t="shared" si="21"/>
        <v>F</v>
      </c>
      <c r="AI37" s="10">
        <f t="shared" si="22"/>
        <v>34</v>
      </c>
      <c r="AJ37" s="11">
        <f t="shared" si="23"/>
        <v>0</v>
      </c>
      <c r="AK37" s="11" t="str">
        <f t="shared" si="24"/>
        <v>Fail</v>
      </c>
      <c r="AL37" s="42">
        <f t="shared" si="25"/>
        <v>7</v>
      </c>
      <c r="AM37" s="8">
        <f t="shared" si="26"/>
        <v>0</v>
      </c>
      <c r="AN37" s="8">
        <f t="shared" si="27"/>
        <v>0</v>
      </c>
      <c r="AO37" s="8">
        <f t="shared" si="28"/>
        <v>0</v>
      </c>
      <c r="AP37" s="8">
        <f t="shared" si="29"/>
        <v>3.5</v>
      </c>
      <c r="AQ37" s="8">
        <f t="shared" si="30"/>
        <v>0</v>
      </c>
      <c r="AR37" s="8">
        <f t="shared" si="31"/>
        <v>0</v>
      </c>
      <c r="AS37" s="8">
        <f t="shared" si="32"/>
        <v>0</v>
      </c>
    </row>
    <row r="38" spans="1:45" ht="20.25" thickBot="1">
      <c r="A38" s="61">
        <v>36</v>
      </c>
      <c r="B38" s="65" t="s">
        <v>105</v>
      </c>
      <c r="C38" s="9"/>
      <c r="D38" s="9"/>
      <c r="E38" s="9">
        <f t="shared" si="5"/>
        <v>0</v>
      </c>
      <c r="F38" s="1"/>
      <c r="G38" s="9">
        <f t="shared" si="6"/>
        <v>0</v>
      </c>
      <c r="H38" s="9" t="str">
        <f t="shared" si="7"/>
        <v>F</v>
      </c>
      <c r="I38" s="2"/>
      <c r="K38" s="8">
        <f t="shared" si="8"/>
        <v>0</v>
      </c>
      <c r="L38" s="9" t="str">
        <f t="shared" si="9"/>
        <v>F</v>
      </c>
      <c r="O38" s="8">
        <f t="shared" si="10"/>
        <v>0</v>
      </c>
      <c r="P38" s="8" t="str">
        <f t="shared" si="11"/>
        <v>F</v>
      </c>
      <c r="Q38" s="14">
        <v>11</v>
      </c>
      <c r="R38" s="15">
        <f t="shared" si="12"/>
        <v>20</v>
      </c>
      <c r="S38" s="9">
        <f t="shared" si="13"/>
        <v>31</v>
      </c>
      <c r="T38" s="8" t="str">
        <f t="shared" si="14"/>
        <v>A-</v>
      </c>
      <c r="U38" s="9"/>
      <c r="V38" s="9"/>
      <c r="W38" s="9">
        <f t="shared" si="15"/>
        <v>0</v>
      </c>
      <c r="X38" s="8" t="str">
        <f t="shared" si="16"/>
        <v>F</v>
      </c>
      <c r="AA38" s="8">
        <f t="shared" si="17"/>
        <v>0</v>
      </c>
      <c r="AB38" s="8" t="str">
        <f t="shared" si="18"/>
        <v>F</v>
      </c>
      <c r="AE38" s="8">
        <f t="shared" si="19"/>
        <v>0</v>
      </c>
      <c r="AF38" s="8" t="str">
        <f t="shared" si="20"/>
        <v>F</v>
      </c>
      <c r="AG38" s="9"/>
      <c r="AH38" s="8" t="str">
        <f t="shared" si="21"/>
        <v>F</v>
      </c>
      <c r="AI38" s="10">
        <f t="shared" si="22"/>
        <v>31</v>
      </c>
      <c r="AJ38" s="11">
        <f t="shared" si="23"/>
        <v>0</v>
      </c>
      <c r="AK38" s="11" t="str">
        <f t="shared" si="24"/>
        <v>Fail</v>
      </c>
      <c r="AL38" s="42">
        <f t="shared" si="25"/>
        <v>7</v>
      </c>
      <c r="AM38" s="8">
        <f t="shared" si="26"/>
        <v>0</v>
      </c>
      <c r="AN38" s="8">
        <f t="shared" si="27"/>
        <v>0</v>
      </c>
      <c r="AO38" s="8">
        <f t="shared" si="28"/>
        <v>0</v>
      </c>
      <c r="AP38" s="8">
        <f t="shared" si="29"/>
        <v>3.5</v>
      </c>
      <c r="AQ38" s="8">
        <f t="shared" si="30"/>
        <v>0</v>
      </c>
      <c r="AR38" s="8">
        <f t="shared" si="31"/>
        <v>0</v>
      </c>
      <c r="AS38" s="8">
        <f t="shared" si="32"/>
        <v>0</v>
      </c>
    </row>
    <row r="39" spans="1:45" ht="20.25" thickBot="1">
      <c r="A39" s="61">
        <v>37</v>
      </c>
      <c r="B39" s="65" t="s">
        <v>135</v>
      </c>
      <c r="C39" s="9"/>
      <c r="D39" s="9"/>
      <c r="E39" s="9">
        <f t="shared" si="5"/>
        <v>0</v>
      </c>
      <c r="F39" s="1"/>
      <c r="G39" s="9">
        <f t="shared" si="6"/>
        <v>0</v>
      </c>
      <c r="H39" s="9" t="str">
        <f t="shared" si="7"/>
        <v>F</v>
      </c>
      <c r="I39" s="2"/>
      <c r="K39" s="8">
        <f t="shared" si="8"/>
        <v>0</v>
      </c>
      <c r="L39" s="9" t="str">
        <f t="shared" si="9"/>
        <v>F</v>
      </c>
      <c r="O39" s="8">
        <f t="shared" si="10"/>
        <v>0</v>
      </c>
      <c r="P39" s="8" t="str">
        <f t="shared" si="11"/>
        <v>F</v>
      </c>
      <c r="Q39" s="14">
        <v>12</v>
      </c>
      <c r="R39" s="15">
        <f t="shared" si="12"/>
        <v>22</v>
      </c>
      <c r="S39" s="9">
        <f t="shared" si="13"/>
        <v>34</v>
      </c>
      <c r="T39" s="8" t="str">
        <f t="shared" si="14"/>
        <v>A-</v>
      </c>
      <c r="U39" s="9"/>
      <c r="V39" s="9"/>
      <c r="W39" s="9">
        <f t="shared" si="15"/>
        <v>0</v>
      </c>
      <c r="X39" s="8" t="str">
        <f t="shared" si="16"/>
        <v>F</v>
      </c>
      <c r="AA39" s="8">
        <f t="shared" si="17"/>
        <v>0</v>
      </c>
      <c r="AB39" s="8" t="str">
        <f t="shared" si="18"/>
        <v>F</v>
      </c>
      <c r="AE39" s="8">
        <f t="shared" si="19"/>
        <v>0</v>
      </c>
      <c r="AF39" s="8" t="str">
        <f t="shared" si="20"/>
        <v>F</v>
      </c>
      <c r="AG39" s="9"/>
      <c r="AH39" s="8" t="str">
        <f t="shared" si="21"/>
        <v>F</v>
      </c>
      <c r="AI39" s="10">
        <f>SUM(G39+K39+O39+S39+W39+AA39+AE39+AG39)</f>
        <v>34</v>
      </c>
      <c r="AJ39" s="11">
        <f>IF(OR(G39&lt;50,K39&lt;50,O39&lt;33,S39&lt;17,W39&lt;33,AA39&lt;33,AE39&lt;33),0,(AM39+AN39+AO39+AP39+AQ39+AR39+AS39))</f>
        <v>0</v>
      </c>
      <c r="AK39" s="11" t="str">
        <f>IF(AJ39=0,"Fail",(AJ39/7))</f>
        <v>Fail</v>
      </c>
      <c r="AL39" s="42">
        <f t="shared" si="25"/>
        <v>7</v>
      </c>
      <c r="AM39" s="8">
        <f>IF(G39&gt;=120,5,IF(G39&gt;=105,4,IF(G39&gt;=90,3.5,IF(G39&gt;=75,3,IF(G39&gt;=60,2,IF(G39&gt;=50,1,0))))))</f>
        <v>0</v>
      </c>
      <c r="AN39" s="8">
        <f>IF(K39&gt;=120,5,IF(K39&gt;=105,4,IF(K39&gt;=90,3.5,IF(K39&gt;=75,3,IF(K39&gt;=60,2,IF(K39&gt;=50,1,0))))))</f>
        <v>0</v>
      </c>
      <c r="AO39" s="8">
        <f>IF(O39&gt;=80,5,IF(O39&gt;=70,4,IF(O39&gt;=60,3.5,IF(O39&gt;=50,3,IF(O39&gt;=40,2,IF(O39&gt;=33,1,0))))))</f>
        <v>0</v>
      </c>
      <c r="AP39" s="8">
        <f>IF(S39&gt;=40,5,IF(S39&gt;=35,4,IF(S39&gt;=30,3.5,IF(S39&gt;=25,3,IF(S39&gt;=20,2,IF(S39&gt;=17,1,0))))))</f>
        <v>3.5</v>
      </c>
      <c r="AQ39" s="8">
        <f>IF(W39&gt;=80,5,IF(W39&gt;=70,4,IF(W39&gt;=60,3.5,IF(W39&gt;=50,3,IF(W39&gt;=40,2,IF(W39&gt;=33,1,0))))))</f>
        <v>0</v>
      </c>
      <c r="AR39" s="8">
        <f>IF(AA39&gt;=80,5,IF(AA39&gt;=70,4,IF(AA39&gt;=60,3.5,IF(AA39&gt;=50,3,IF(AA39&gt;=40,2,IF(AA39&gt;=33,1,0))))))</f>
        <v>0</v>
      </c>
      <c r="AS39" s="8">
        <f>IF(AE39&gt;=80,5,IF(AE39&gt;=70,4,IF(AE39&gt;=60,3.5,IF(AE39&gt;=50,3,IF(AE39&gt;=40,2,IF(AE39&gt;=33,1,0))))))</f>
        <v>0</v>
      </c>
    </row>
    <row r="40" spans="1:45" ht="20.25" thickBot="1">
      <c r="A40" s="61">
        <v>38</v>
      </c>
      <c r="B40" s="65" t="s">
        <v>106</v>
      </c>
      <c r="C40" s="9"/>
      <c r="D40" s="9"/>
      <c r="E40" s="9">
        <f t="shared" si="5"/>
        <v>0</v>
      </c>
      <c r="F40" s="1"/>
      <c r="G40" s="9">
        <f t="shared" si="6"/>
        <v>0</v>
      </c>
      <c r="H40" s="9" t="str">
        <f t="shared" si="7"/>
        <v>F</v>
      </c>
      <c r="I40" s="2"/>
      <c r="K40" s="8">
        <f t="shared" si="8"/>
        <v>0</v>
      </c>
      <c r="L40" s="9" t="str">
        <f t="shared" si="9"/>
        <v>F</v>
      </c>
      <c r="O40" s="8">
        <f t="shared" si="10"/>
        <v>0</v>
      </c>
      <c r="P40" s="8" t="str">
        <f t="shared" si="11"/>
        <v>F</v>
      </c>
      <c r="Q40" s="14">
        <v>14</v>
      </c>
      <c r="R40" s="15">
        <f t="shared" si="12"/>
        <v>22</v>
      </c>
      <c r="S40" s="9">
        <f t="shared" si="13"/>
        <v>36</v>
      </c>
      <c r="T40" s="8" t="str">
        <f t="shared" si="14"/>
        <v>A</v>
      </c>
      <c r="U40" s="9"/>
      <c r="V40" s="9"/>
      <c r="W40" s="9">
        <f t="shared" si="15"/>
        <v>0</v>
      </c>
      <c r="X40" s="8" t="str">
        <f t="shared" si="16"/>
        <v>F</v>
      </c>
      <c r="AA40" s="8">
        <f t="shared" si="17"/>
        <v>0</v>
      </c>
      <c r="AB40" s="8" t="str">
        <f t="shared" si="18"/>
        <v>F</v>
      </c>
      <c r="AE40" s="8">
        <f t="shared" si="19"/>
        <v>0</v>
      </c>
      <c r="AF40" s="8" t="str">
        <f t="shared" si="20"/>
        <v>F</v>
      </c>
      <c r="AG40" s="9"/>
      <c r="AH40" s="8" t="str">
        <f t="shared" si="21"/>
        <v>F</v>
      </c>
      <c r="AI40" s="10">
        <f t="shared" ref="AI40:AI41" si="33">SUM(G40+K40+O40+S40+W40+AA40+AE40+AG40)</f>
        <v>36</v>
      </c>
      <c r="AJ40" s="11">
        <f t="shared" ref="AJ40:AJ41" si="34">IF(OR(G40&lt;50,K40&lt;50,O40&lt;33,S40&lt;17,W40&lt;33,AA40&lt;33,AE40&lt;33),0,(AM40+AN40+AO40+AP40+AQ40+AR40+AS40))</f>
        <v>0</v>
      </c>
      <c r="AK40" s="11" t="str">
        <f t="shared" si="24"/>
        <v>Fail</v>
      </c>
      <c r="AL40" s="42">
        <f t="shared" ref="AL40:AL41" si="35">COUNTIF(A40:AH40,"F")</f>
        <v>7</v>
      </c>
      <c r="AM40" s="8">
        <f t="shared" ref="AM40:AM41" si="36">IF(G40&gt;=120,5,IF(G40&gt;=105,4,IF(G40&gt;=90,3.5,IF(G40&gt;=75,3,IF(G40&gt;=60,2,IF(G40&gt;=50,1,0))))))</f>
        <v>0</v>
      </c>
      <c r="AN40" s="8">
        <f t="shared" ref="AN40:AN41" si="37">IF(K40&gt;=120,5,IF(K40&gt;=105,4,IF(K40&gt;=90,3.5,IF(K40&gt;=75,3,IF(K40&gt;=60,2,IF(K40&gt;=50,1,0))))))</f>
        <v>0</v>
      </c>
      <c r="AO40" s="8">
        <f t="shared" ref="AO40:AO41" si="38">IF(O40&gt;=80,5,IF(O40&gt;=70,4,IF(O40&gt;=60,3.5,IF(O40&gt;=50,3,IF(O40&gt;=40,2,IF(O40&gt;=33,1,0))))))</f>
        <v>0</v>
      </c>
      <c r="AP40" s="8">
        <f t="shared" ref="AP40:AP41" si="39">IF(S40&gt;=40,5,IF(S40&gt;=35,4,IF(S40&gt;=30,3.5,IF(S40&gt;=25,3,IF(S40&gt;=20,2,IF(S40&gt;=17,1,0))))))</f>
        <v>4</v>
      </c>
      <c r="AQ40" s="8">
        <f t="shared" ref="AQ40:AQ41" si="40">IF(W40&gt;=80,5,IF(W40&gt;=70,4,IF(W40&gt;=60,3.5,IF(W40&gt;=50,3,IF(W40&gt;=40,2,IF(W40&gt;=33,1,0))))))</f>
        <v>0</v>
      </c>
      <c r="AR40" s="8">
        <f t="shared" ref="AR40:AR41" si="41">IF(AA40&gt;=80,5,IF(AA40&gt;=70,4,IF(AA40&gt;=60,3.5,IF(AA40&gt;=50,3,IF(AA40&gt;=40,2,IF(AA40&gt;=33,1,0))))))</f>
        <v>0</v>
      </c>
      <c r="AS40" s="8">
        <f t="shared" ref="AS40:AS41" si="42">IF(AE40&gt;=80,5,IF(AE40&gt;=70,4,IF(AE40&gt;=60,3.5,IF(AE40&gt;=50,3,IF(AE40&gt;=40,2,IF(AE40&gt;=33,1,0))))))</f>
        <v>0</v>
      </c>
    </row>
    <row r="41" spans="1:45" ht="20.25" thickBot="1">
      <c r="A41" s="61">
        <v>39</v>
      </c>
      <c r="B41" s="65" t="s">
        <v>82</v>
      </c>
      <c r="C41" s="9"/>
      <c r="D41" s="9"/>
      <c r="E41" s="9">
        <f t="shared" si="5"/>
        <v>0</v>
      </c>
      <c r="F41" s="1"/>
      <c r="G41" s="9">
        <f t="shared" si="6"/>
        <v>0</v>
      </c>
      <c r="H41" s="9" t="str">
        <f t="shared" si="7"/>
        <v>F</v>
      </c>
      <c r="I41" s="2"/>
      <c r="K41" s="8">
        <f t="shared" si="8"/>
        <v>0</v>
      </c>
      <c r="L41" s="9" t="str">
        <f t="shared" si="9"/>
        <v>F</v>
      </c>
      <c r="O41" s="8">
        <f t="shared" si="10"/>
        <v>0</v>
      </c>
      <c r="P41" s="8" t="str">
        <f t="shared" si="11"/>
        <v>F</v>
      </c>
      <c r="Q41" s="14">
        <v>11</v>
      </c>
      <c r="R41" s="15">
        <f t="shared" si="12"/>
        <v>20</v>
      </c>
      <c r="S41" s="9">
        <f t="shared" si="13"/>
        <v>31</v>
      </c>
      <c r="T41" s="8" t="str">
        <f t="shared" si="14"/>
        <v>A-</v>
      </c>
      <c r="U41" s="9"/>
      <c r="V41" s="9"/>
      <c r="W41" s="9">
        <f t="shared" si="15"/>
        <v>0</v>
      </c>
      <c r="X41" s="8" t="str">
        <f t="shared" si="16"/>
        <v>F</v>
      </c>
      <c r="AA41" s="8">
        <f t="shared" si="17"/>
        <v>0</v>
      </c>
      <c r="AB41" s="8" t="str">
        <f t="shared" si="18"/>
        <v>F</v>
      </c>
      <c r="AE41" s="8">
        <f t="shared" si="19"/>
        <v>0</v>
      </c>
      <c r="AF41" s="8" t="str">
        <f t="shared" si="20"/>
        <v>F</v>
      </c>
      <c r="AG41" s="9"/>
      <c r="AH41" s="8" t="str">
        <f t="shared" si="21"/>
        <v>F</v>
      </c>
      <c r="AI41" s="10">
        <f t="shared" si="33"/>
        <v>31</v>
      </c>
      <c r="AJ41" s="11">
        <f t="shared" si="34"/>
        <v>0</v>
      </c>
      <c r="AK41" s="11" t="str">
        <f t="shared" si="24"/>
        <v>Fail</v>
      </c>
      <c r="AL41" s="42">
        <f t="shared" si="35"/>
        <v>7</v>
      </c>
      <c r="AM41" s="8">
        <f t="shared" si="36"/>
        <v>0</v>
      </c>
      <c r="AN41" s="8">
        <f t="shared" si="37"/>
        <v>0</v>
      </c>
      <c r="AO41" s="8">
        <f t="shared" si="38"/>
        <v>0</v>
      </c>
      <c r="AP41" s="8">
        <f t="shared" si="39"/>
        <v>3.5</v>
      </c>
      <c r="AQ41" s="8">
        <f t="shared" si="40"/>
        <v>0</v>
      </c>
      <c r="AR41" s="8">
        <f t="shared" si="41"/>
        <v>0</v>
      </c>
      <c r="AS41" s="8">
        <f t="shared" si="42"/>
        <v>0</v>
      </c>
    </row>
    <row r="42" spans="1:45" ht="20.25" thickBot="1">
      <c r="A42" s="61">
        <v>40</v>
      </c>
      <c r="B42" s="65" t="s">
        <v>81</v>
      </c>
      <c r="C42" s="9"/>
      <c r="D42" s="9"/>
      <c r="E42" s="9">
        <f t="shared" ref="E42:E67" si="43">SUM(C42+D42)</f>
        <v>0</v>
      </c>
      <c r="F42" s="1"/>
      <c r="G42" s="9">
        <f t="shared" ref="G42:G67" si="44">SUM(E42+F42)</f>
        <v>0</v>
      </c>
      <c r="H42" s="9" t="str">
        <f t="shared" ref="H42:H67" si="45">IF(G42&gt;=120,"A+",IF(G42&gt;=105,"A",IF(G42&gt;=90,"A-",IF(G42&gt;=75,"B",IF(G42&gt;=60,"C",IF(G42&gt;=50,"D","F"))))))</f>
        <v>F</v>
      </c>
      <c r="I42" s="2"/>
      <c r="K42" s="8">
        <f t="shared" ref="K42:K67" si="46">SUM(I42+J42)</f>
        <v>0</v>
      </c>
      <c r="L42" s="9" t="str">
        <f t="shared" ref="L42:L67" si="47">IF(K42&gt;=120,"A+",IF(K42&gt;=105,"A",IF(K42&gt;=90,"A-",IF(K42&gt;=75,"B",IF(K42&gt;=60,"C",IF(K42&gt;=50,"D","F"))))))</f>
        <v>F</v>
      </c>
      <c r="O42" s="8">
        <f t="shared" ref="O42:O67" si="48">SUM(M42+N42)</f>
        <v>0</v>
      </c>
      <c r="P42" s="8" t="str">
        <f t="shared" ref="P42:P67" si="49">IF(O42&gt;=80,"A+",IF(O42&gt;=70,"A",IF(O42&gt;=60,"A-",IF(O42&gt;=50,"B",IF(O42&gt;=40,"C",IF(O42&gt;=33,"D","F"))))))</f>
        <v>F</v>
      </c>
      <c r="Q42" s="14">
        <v>9</v>
      </c>
      <c r="R42" s="15">
        <f t="shared" si="12"/>
        <v>15</v>
      </c>
      <c r="S42" s="9">
        <f t="shared" ref="S42:S67" si="50">+Q42+R42</f>
        <v>24</v>
      </c>
      <c r="T42" s="8" t="str">
        <f t="shared" ref="T42:T67" si="51">IF(S42&gt;=40,"A+",IF(S42&gt;=35,"A",IF(S42&gt;=30,"A-",IF(S42&gt;=25,"B",IF(S42&gt;=20,"C",IF(S42&gt;=17,"D","F"))))))</f>
        <v>C</v>
      </c>
      <c r="U42" s="9"/>
      <c r="V42" s="9"/>
      <c r="W42" s="9">
        <f t="shared" ref="W42:W67" si="52">SUM(U42+V42)</f>
        <v>0</v>
      </c>
      <c r="X42" s="8" t="str">
        <f t="shared" ref="X42:X67" si="53">IF(W42&gt;=80,"A+",IF(W42&gt;=70,"A",IF(W42&gt;=60,"A-",IF(W42&gt;=50,"B",IF(W42&gt;=40,"C",IF(W42&gt;=33,"D","F"))))))</f>
        <v>F</v>
      </c>
      <c r="AA42" s="8">
        <f t="shared" ref="AA42:AA67" si="54">SUM(Y42+Z42)</f>
        <v>0</v>
      </c>
      <c r="AB42" s="8" t="str">
        <f t="shared" ref="AB42:AB67" si="55">IF(AA42&gt;=80,"A+",IF(AA42&gt;=70,"A",IF(AA42&gt;=60,"A-",IF(AA42&gt;=50,"B",IF(AA42&gt;=40,"C",IF(AA42&gt;=33,"D","F"))))))</f>
        <v>F</v>
      </c>
      <c r="AE42" s="8">
        <f t="shared" ref="AE42:AE67" si="56">SUM(AC42+AD42)</f>
        <v>0</v>
      </c>
      <c r="AF42" s="8" t="str">
        <f t="shared" ref="AF42:AF67" si="57">IF(AE42&gt;=80,"A+",IF(AE42&gt;=70,"A",IF(AE42&gt;=60,"A-",IF(AE42&gt;=50,"B",IF(AE42&gt;=40,"C",IF(AE42&gt;=33,"D","F"))))))</f>
        <v>F</v>
      </c>
      <c r="AG42" s="9"/>
      <c r="AH42" s="8" t="str">
        <f t="shared" ref="AH42:AH67" si="58">IF(AG42&gt;=40,"A+",IF(AG42&gt;=35,"A",IF(AG42&gt;=30,"A-",IF(AG42&gt;=25,"B",IF(AG42&gt;=20,"C",IF(AG42&gt;=17,"D","F"))))))</f>
        <v>F</v>
      </c>
      <c r="AI42" s="10">
        <f t="shared" ref="AI42:AI67" si="59">SUM(G42+K42+O42+S42+W42+AA42+AE42+AG42)</f>
        <v>24</v>
      </c>
      <c r="AJ42" s="11">
        <f t="shared" ref="AJ42:AJ67" si="60">IF(OR(G42&lt;50,K42&lt;50,O42&lt;33,S42&lt;17,W42&lt;33,AA42&lt;33,AE42&lt;33),0,(AM42+AN42+AO42+AP42+AQ42+AR42+AS42))</f>
        <v>0</v>
      </c>
      <c r="AK42" s="11" t="str">
        <f t="shared" ref="AK42:AK67" si="61">IF(AJ42=0,"Fail",(AJ42/7))</f>
        <v>Fail</v>
      </c>
      <c r="AL42" s="42">
        <f t="shared" ref="AL42:AL67" si="62">COUNTIF(A42:AH42,"F")</f>
        <v>7</v>
      </c>
      <c r="AM42" s="8">
        <f t="shared" ref="AM42:AM67" si="63">IF(G42&gt;=120,5,IF(G42&gt;=105,4,IF(G42&gt;=90,3.5,IF(G42&gt;=75,3,IF(G42&gt;=60,2,IF(G42&gt;=50,1,0))))))</f>
        <v>0</v>
      </c>
      <c r="AN42" s="8">
        <f t="shared" ref="AN42:AN67" si="64">IF(K42&gt;=120,5,IF(K42&gt;=105,4,IF(K42&gt;=90,3.5,IF(K42&gt;=75,3,IF(K42&gt;=60,2,IF(K42&gt;=50,1,0))))))</f>
        <v>0</v>
      </c>
      <c r="AO42" s="8">
        <f t="shared" ref="AO42:AO67" si="65">IF(O42&gt;=80,5,IF(O42&gt;=70,4,IF(O42&gt;=60,3.5,IF(O42&gt;=50,3,IF(O42&gt;=40,2,IF(O42&gt;=33,1,0))))))</f>
        <v>0</v>
      </c>
      <c r="AP42" s="8">
        <f t="shared" ref="AP42:AP67" si="66">IF(S42&gt;=40,5,IF(S42&gt;=35,4,IF(S42&gt;=30,3.5,IF(S42&gt;=25,3,IF(S42&gt;=20,2,IF(S42&gt;=17,1,0))))))</f>
        <v>2</v>
      </c>
      <c r="AQ42" s="8">
        <f t="shared" ref="AQ42:AQ67" si="67">IF(W42&gt;=80,5,IF(W42&gt;=70,4,IF(W42&gt;=60,3.5,IF(W42&gt;=50,3,IF(W42&gt;=40,2,IF(W42&gt;=33,1,0))))))</f>
        <v>0</v>
      </c>
      <c r="AR42" s="8">
        <f t="shared" ref="AR42:AR67" si="68">IF(AA42&gt;=80,5,IF(AA42&gt;=70,4,IF(AA42&gt;=60,3.5,IF(AA42&gt;=50,3,IF(AA42&gt;=40,2,IF(AA42&gt;=33,1,0))))))</f>
        <v>0</v>
      </c>
      <c r="AS42" s="8">
        <f t="shared" ref="AS42:AS67" si="69">IF(AE42&gt;=80,5,IF(AE42&gt;=70,4,IF(AE42&gt;=60,3.5,IF(AE42&gt;=50,3,IF(AE42&gt;=40,2,IF(AE42&gt;=33,1,0))))))</f>
        <v>0</v>
      </c>
    </row>
    <row r="43" spans="1:45" ht="20.25" thickBot="1">
      <c r="A43" s="61">
        <v>41</v>
      </c>
      <c r="B43" s="65" t="s">
        <v>107</v>
      </c>
      <c r="C43" s="9"/>
      <c r="D43" s="9"/>
      <c r="E43" s="9">
        <f t="shared" si="43"/>
        <v>0</v>
      </c>
      <c r="F43" s="1"/>
      <c r="G43" s="9">
        <f t="shared" si="44"/>
        <v>0</v>
      </c>
      <c r="H43" s="9" t="str">
        <f t="shared" si="45"/>
        <v>F</v>
      </c>
      <c r="I43" s="2"/>
      <c r="K43" s="8">
        <f t="shared" si="46"/>
        <v>0</v>
      </c>
      <c r="L43" s="9" t="str">
        <f t="shared" si="47"/>
        <v>F</v>
      </c>
      <c r="O43" s="8">
        <f t="shared" si="48"/>
        <v>0</v>
      </c>
      <c r="P43" s="8" t="str">
        <f t="shared" si="49"/>
        <v>F</v>
      </c>
      <c r="Q43" s="14"/>
      <c r="R43" s="15">
        <f t="shared" si="12"/>
        <v>0</v>
      </c>
      <c r="S43" s="9">
        <f t="shared" si="50"/>
        <v>0</v>
      </c>
      <c r="T43" s="8" t="str">
        <f t="shared" si="51"/>
        <v>F</v>
      </c>
      <c r="U43" s="9"/>
      <c r="V43" s="9"/>
      <c r="W43" s="9">
        <f t="shared" si="52"/>
        <v>0</v>
      </c>
      <c r="X43" s="8" t="str">
        <f t="shared" si="53"/>
        <v>F</v>
      </c>
      <c r="AA43" s="8">
        <f t="shared" si="54"/>
        <v>0</v>
      </c>
      <c r="AB43" s="8" t="str">
        <f t="shared" si="55"/>
        <v>F</v>
      </c>
      <c r="AE43" s="8">
        <f t="shared" si="56"/>
        <v>0</v>
      </c>
      <c r="AF43" s="8" t="str">
        <f t="shared" si="57"/>
        <v>F</v>
      </c>
      <c r="AG43" s="9"/>
      <c r="AH43" s="8" t="str">
        <f t="shared" si="58"/>
        <v>F</v>
      </c>
      <c r="AI43" s="10">
        <f t="shared" si="59"/>
        <v>0</v>
      </c>
      <c r="AJ43" s="11">
        <f t="shared" si="60"/>
        <v>0</v>
      </c>
      <c r="AK43" s="11" t="str">
        <f t="shared" si="61"/>
        <v>Fail</v>
      </c>
      <c r="AL43" s="42">
        <f t="shared" si="62"/>
        <v>8</v>
      </c>
      <c r="AM43" s="8">
        <f t="shared" si="63"/>
        <v>0</v>
      </c>
      <c r="AN43" s="8">
        <f t="shared" si="64"/>
        <v>0</v>
      </c>
      <c r="AO43" s="8">
        <f t="shared" si="65"/>
        <v>0</v>
      </c>
      <c r="AP43" s="8">
        <f t="shared" si="66"/>
        <v>0</v>
      </c>
      <c r="AQ43" s="8">
        <f t="shared" si="67"/>
        <v>0</v>
      </c>
      <c r="AR43" s="8">
        <f t="shared" si="68"/>
        <v>0</v>
      </c>
      <c r="AS43" s="8">
        <f t="shared" si="69"/>
        <v>0</v>
      </c>
    </row>
    <row r="44" spans="1:45" ht="20.25" thickBot="1">
      <c r="A44" s="61">
        <v>42</v>
      </c>
      <c r="B44" s="65" t="s">
        <v>82</v>
      </c>
      <c r="C44" s="9"/>
      <c r="D44" s="9"/>
      <c r="E44" s="9">
        <f t="shared" si="43"/>
        <v>0</v>
      </c>
      <c r="F44" s="1"/>
      <c r="G44" s="9">
        <f t="shared" si="44"/>
        <v>0</v>
      </c>
      <c r="H44" s="9" t="str">
        <f t="shared" si="45"/>
        <v>F</v>
      </c>
      <c r="I44" s="2"/>
      <c r="K44" s="8">
        <f t="shared" si="46"/>
        <v>0</v>
      </c>
      <c r="L44" s="9" t="str">
        <f t="shared" si="47"/>
        <v>F</v>
      </c>
      <c r="O44" s="8">
        <f t="shared" si="48"/>
        <v>0</v>
      </c>
      <c r="P44" s="8" t="str">
        <f t="shared" si="49"/>
        <v>F</v>
      </c>
      <c r="Q44" s="14">
        <v>8</v>
      </c>
      <c r="R44" s="15">
        <f t="shared" si="12"/>
        <v>15</v>
      </c>
      <c r="S44" s="9">
        <f t="shared" si="50"/>
        <v>23</v>
      </c>
      <c r="T44" s="8" t="str">
        <f t="shared" si="51"/>
        <v>C</v>
      </c>
      <c r="U44" s="9"/>
      <c r="V44" s="9"/>
      <c r="W44" s="9">
        <f t="shared" si="52"/>
        <v>0</v>
      </c>
      <c r="X44" s="8" t="str">
        <f t="shared" si="53"/>
        <v>F</v>
      </c>
      <c r="AA44" s="8">
        <f t="shared" si="54"/>
        <v>0</v>
      </c>
      <c r="AB44" s="8" t="str">
        <f t="shared" si="55"/>
        <v>F</v>
      </c>
      <c r="AE44" s="8">
        <f t="shared" si="56"/>
        <v>0</v>
      </c>
      <c r="AF44" s="8" t="str">
        <f t="shared" si="57"/>
        <v>F</v>
      </c>
      <c r="AG44" s="9"/>
      <c r="AH44" s="8" t="str">
        <f t="shared" si="58"/>
        <v>F</v>
      </c>
      <c r="AI44" s="10">
        <f t="shared" si="59"/>
        <v>23</v>
      </c>
      <c r="AJ44" s="11">
        <f t="shared" si="60"/>
        <v>0</v>
      </c>
      <c r="AK44" s="11" t="str">
        <f t="shared" si="61"/>
        <v>Fail</v>
      </c>
      <c r="AL44" s="42">
        <f t="shared" si="62"/>
        <v>7</v>
      </c>
      <c r="AM44" s="8">
        <f t="shared" si="63"/>
        <v>0</v>
      </c>
      <c r="AN44" s="8">
        <f t="shared" si="64"/>
        <v>0</v>
      </c>
      <c r="AO44" s="8">
        <f t="shared" si="65"/>
        <v>0</v>
      </c>
      <c r="AP44" s="8">
        <f t="shared" si="66"/>
        <v>2</v>
      </c>
      <c r="AQ44" s="8">
        <f t="shared" si="67"/>
        <v>0</v>
      </c>
      <c r="AR44" s="8">
        <f t="shared" si="68"/>
        <v>0</v>
      </c>
      <c r="AS44" s="8">
        <f t="shared" si="69"/>
        <v>0</v>
      </c>
    </row>
    <row r="45" spans="1:45" ht="20.25" thickBot="1">
      <c r="A45" s="61">
        <v>43</v>
      </c>
      <c r="B45" s="65" t="s">
        <v>108</v>
      </c>
      <c r="C45" s="9"/>
      <c r="D45" s="9"/>
      <c r="E45" s="9">
        <f t="shared" si="43"/>
        <v>0</v>
      </c>
      <c r="F45" s="1"/>
      <c r="G45" s="9">
        <f t="shared" si="44"/>
        <v>0</v>
      </c>
      <c r="H45" s="9" t="str">
        <f t="shared" si="45"/>
        <v>F</v>
      </c>
      <c r="I45" s="2"/>
      <c r="K45" s="8">
        <f t="shared" si="46"/>
        <v>0</v>
      </c>
      <c r="L45" s="9" t="str">
        <f t="shared" si="47"/>
        <v>F</v>
      </c>
      <c r="O45" s="8">
        <f t="shared" si="48"/>
        <v>0</v>
      </c>
      <c r="P45" s="8" t="str">
        <f t="shared" si="49"/>
        <v>F</v>
      </c>
      <c r="Q45" s="14">
        <v>11</v>
      </c>
      <c r="R45" s="15">
        <f t="shared" si="12"/>
        <v>20</v>
      </c>
      <c r="S45" s="9">
        <f t="shared" si="50"/>
        <v>31</v>
      </c>
      <c r="T45" s="8" t="str">
        <f t="shared" si="51"/>
        <v>A-</v>
      </c>
      <c r="U45" s="9"/>
      <c r="V45" s="9"/>
      <c r="W45" s="9">
        <f t="shared" si="52"/>
        <v>0</v>
      </c>
      <c r="X45" s="8" t="str">
        <f t="shared" si="53"/>
        <v>F</v>
      </c>
      <c r="AA45" s="8">
        <f t="shared" si="54"/>
        <v>0</v>
      </c>
      <c r="AB45" s="8" t="str">
        <f t="shared" si="55"/>
        <v>F</v>
      </c>
      <c r="AE45" s="8">
        <f t="shared" si="56"/>
        <v>0</v>
      </c>
      <c r="AF45" s="8" t="str">
        <f t="shared" si="57"/>
        <v>F</v>
      </c>
      <c r="AG45" s="9"/>
      <c r="AH45" s="8" t="str">
        <f t="shared" si="58"/>
        <v>F</v>
      </c>
      <c r="AI45" s="10">
        <f t="shared" si="59"/>
        <v>31</v>
      </c>
      <c r="AJ45" s="11">
        <f t="shared" si="60"/>
        <v>0</v>
      </c>
      <c r="AK45" s="11" t="str">
        <f t="shared" si="61"/>
        <v>Fail</v>
      </c>
      <c r="AL45" s="42">
        <f t="shared" si="62"/>
        <v>7</v>
      </c>
      <c r="AM45" s="8">
        <f t="shared" si="63"/>
        <v>0</v>
      </c>
      <c r="AN45" s="8">
        <f t="shared" si="64"/>
        <v>0</v>
      </c>
      <c r="AO45" s="8">
        <f t="shared" si="65"/>
        <v>0</v>
      </c>
      <c r="AP45" s="8">
        <f t="shared" si="66"/>
        <v>3.5</v>
      </c>
      <c r="AQ45" s="8">
        <f t="shared" si="67"/>
        <v>0</v>
      </c>
      <c r="AR45" s="8">
        <f t="shared" si="68"/>
        <v>0</v>
      </c>
      <c r="AS45" s="8">
        <f t="shared" si="69"/>
        <v>0</v>
      </c>
    </row>
    <row r="46" spans="1:45" ht="20.25" thickBot="1">
      <c r="A46" s="61">
        <v>44</v>
      </c>
      <c r="B46" s="65" t="s">
        <v>84</v>
      </c>
      <c r="C46" s="9"/>
      <c r="D46" s="9"/>
      <c r="E46" s="9">
        <f t="shared" si="43"/>
        <v>0</v>
      </c>
      <c r="F46" s="1"/>
      <c r="G46" s="9">
        <f t="shared" si="44"/>
        <v>0</v>
      </c>
      <c r="H46" s="9" t="str">
        <f t="shared" si="45"/>
        <v>F</v>
      </c>
      <c r="I46" s="2"/>
      <c r="K46" s="8">
        <f t="shared" si="46"/>
        <v>0</v>
      </c>
      <c r="L46" s="9" t="str">
        <f t="shared" si="47"/>
        <v>F</v>
      </c>
      <c r="O46" s="8">
        <f t="shared" si="48"/>
        <v>0</v>
      </c>
      <c r="P46" s="8" t="str">
        <f t="shared" si="49"/>
        <v>F</v>
      </c>
      <c r="Q46" s="14">
        <v>13</v>
      </c>
      <c r="R46" s="15">
        <f t="shared" si="12"/>
        <v>22</v>
      </c>
      <c r="S46" s="9">
        <f t="shared" si="50"/>
        <v>35</v>
      </c>
      <c r="T46" s="8" t="str">
        <f t="shared" si="51"/>
        <v>A</v>
      </c>
      <c r="U46" s="9"/>
      <c r="V46" s="9"/>
      <c r="W46" s="9">
        <f t="shared" si="52"/>
        <v>0</v>
      </c>
      <c r="X46" s="8" t="str">
        <f t="shared" si="53"/>
        <v>F</v>
      </c>
      <c r="AA46" s="8">
        <f t="shared" si="54"/>
        <v>0</v>
      </c>
      <c r="AB46" s="8" t="str">
        <f t="shared" si="55"/>
        <v>F</v>
      </c>
      <c r="AE46" s="8">
        <f t="shared" si="56"/>
        <v>0</v>
      </c>
      <c r="AF46" s="8" t="str">
        <f t="shared" si="57"/>
        <v>F</v>
      </c>
      <c r="AG46" s="9"/>
      <c r="AH46" s="8" t="str">
        <f t="shared" si="58"/>
        <v>F</v>
      </c>
      <c r="AI46" s="10">
        <f t="shared" si="59"/>
        <v>35</v>
      </c>
      <c r="AJ46" s="11">
        <f t="shared" si="60"/>
        <v>0</v>
      </c>
      <c r="AK46" s="11" t="str">
        <f t="shared" si="61"/>
        <v>Fail</v>
      </c>
      <c r="AL46" s="42">
        <f t="shared" si="62"/>
        <v>7</v>
      </c>
      <c r="AM46" s="8">
        <f t="shared" si="63"/>
        <v>0</v>
      </c>
      <c r="AN46" s="8">
        <f t="shared" si="64"/>
        <v>0</v>
      </c>
      <c r="AO46" s="8">
        <f t="shared" si="65"/>
        <v>0</v>
      </c>
      <c r="AP46" s="8">
        <f t="shared" si="66"/>
        <v>4</v>
      </c>
      <c r="AQ46" s="8">
        <f t="shared" si="67"/>
        <v>0</v>
      </c>
      <c r="AR46" s="8">
        <f t="shared" si="68"/>
        <v>0</v>
      </c>
      <c r="AS46" s="8">
        <f t="shared" si="69"/>
        <v>0</v>
      </c>
    </row>
    <row r="47" spans="1:45" ht="20.25" thickBot="1">
      <c r="A47" s="61">
        <v>45</v>
      </c>
      <c r="B47" s="65" t="s">
        <v>109</v>
      </c>
      <c r="C47" s="9"/>
      <c r="D47" s="9"/>
      <c r="E47" s="9">
        <f t="shared" si="43"/>
        <v>0</v>
      </c>
      <c r="F47" s="1"/>
      <c r="G47" s="9">
        <f t="shared" si="44"/>
        <v>0</v>
      </c>
      <c r="H47" s="9" t="str">
        <f t="shared" si="45"/>
        <v>F</v>
      </c>
      <c r="I47" s="2"/>
      <c r="K47" s="8">
        <f t="shared" si="46"/>
        <v>0</v>
      </c>
      <c r="L47" s="9" t="str">
        <f t="shared" si="47"/>
        <v>F</v>
      </c>
      <c r="O47" s="8">
        <f t="shared" si="48"/>
        <v>0</v>
      </c>
      <c r="P47" s="8" t="str">
        <f t="shared" si="49"/>
        <v>F</v>
      </c>
      <c r="Q47" s="14">
        <v>14</v>
      </c>
      <c r="R47" s="15">
        <f t="shared" si="12"/>
        <v>22</v>
      </c>
      <c r="S47" s="9">
        <f t="shared" si="50"/>
        <v>36</v>
      </c>
      <c r="T47" s="8" t="str">
        <f t="shared" si="51"/>
        <v>A</v>
      </c>
      <c r="U47" s="9"/>
      <c r="V47" s="9"/>
      <c r="W47" s="9">
        <f t="shared" si="52"/>
        <v>0</v>
      </c>
      <c r="X47" s="8" t="str">
        <f t="shared" si="53"/>
        <v>F</v>
      </c>
      <c r="AA47" s="8">
        <f t="shared" si="54"/>
        <v>0</v>
      </c>
      <c r="AB47" s="8" t="str">
        <f t="shared" si="55"/>
        <v>F</v>
      </c>
      <c r="AE47" s="8">
        <f t="shared" si="56"/>
        <v>0</v>
      </c>
      <c r="AF47" s="8" t="str">
        <f t="shared" si="57"/>
        <v>F</v>
      </c>
      <c r="AG47" s="9"/>
      <c r="AH47" s="8" t="str">
        <f t="shared" si="58"/>
        <v>F</v>
      </c>
      <c r="AI47" s="10">
        <f t="shared" si="59"/>
        <v>36</v>
      </c>
      <c r="AJ47" s="11">
        <f t="shared" si="60"/>
        <v>0</v>
      </c>
      <c r="AK47" s="11" t="str">
        <f t="shared" si="61"/>
        <v>Fail</v>
      </c>
      <c r="AL47" s="42">
        <f t="shared" si="62"/>
        <v>7</v>
      </c>
      <c r="AM47" s="8">
        <f t="shared" si="63"/>
        <v>0</v>
      </c>
      <c r="AN47" s="8">
        <f t="shared" si="64"/>
        <v>0</v>
      </c>
      <c r="AO47" s="8">
        <f t="shared" si="65"/>
        <v>0</v>
      </c>
      <c r="AP47" s="8">
        <f t="shared" si="66"/>
        <v>4</v>
      </c>
      <c r="AQ47" s="8">
        <f t="shared" si="67"/>
        <v>0</v>
      </c>
      <c r="AR47" s="8">
        <f t="shared" si="68"/>
        <v>0</v>
      </c>
      <c r="AS47" s="8">
        <f t="shared" si="69"/>
        <v>0</v>
      </c>
    </row>
    <row r="48" spans="1:45" ht="20.25" thickBot="1">
      <c r="A48" s="61">
        <v>46</v>
      </c>
      <c r="B48" s="65" t="s">
        <v>91</v>
      </c>
      <c r="C48" s="9"/>
      <c r="D48" s="9"/>
      <c r="E48" s="9">
        <f t="shared" si="43"/>
        <v>0</v>
      </c>
      <c r="F48" s="1"/>
      <c r="G48" s="9">
        <f t="shared" si="44"/>
        <v>0</v>
      </c>
      <c r="H48" s="9" t="str">
        <f t="shared" si="45"/>
        <v>F</v>
      </c>
      <c r="I48" s="2"/>
      <c r="K48" s="8">
        <f t="shared" si="46"/>
        <v>0</v>
      </c>
      <c r="L48" s="9" t="str">
        <f t="shared" si="47"/>
        <v>F</v>
      </c>
      <c r="O48" s="8">
        <f t="shared" si="48"/>
        <v>0</v>
      </c>
      <c r="P48" s="8" t="str">
        <f t="shared" si="49"/>
        <v>F</v>
      </c>
      <c r="Q48" s="14">
        <v>15</v>
      </c>
      <c r="R48" s="15">
        <f t="shared" si="12"/>
        <v>25</v>
      </c>
      <c r="S48" s="9">
        <f t="shared" si="50"/>
        <v>40</v>
      </c>
      <c r="T48" s="8" t="str">
        <f t="shared" si="51"/>
        <v>A+</v>
      </c>
      <c r="U48" s="9"/>
      <c r="V48" s="9"/>
      <c r="W48" s="9">
        <f t="shared" si="52"/>
        <v>0</v>
      </c>
      <c r="X48" s="8" t="str">
        <f t="shared" si="53"/>
        <v>F</v>
      </c>
      <c r="AA48" s="8">
        <f t="shared" si="54"/>
        <v>0</v>
      </c>
      <c r="AB48" s="8" t="str">
        <f t="shared" si="55"/>
        <v>F</v>
      </c>
      <c r="AE48" s="8">
        <f t="shared" si="56"/>
        <v>0</v>
      </c>
      <c r="AF48" s="8" t="str">
        <f t="shared" si="57"/>
        <v>F</v>
      </c>
      <c r="AG48" s="9"/>
      <c r="AH48" s="8" t="str">
        <f t="shared" si="58"/>
        <v>F</v>
      </c>
      <c r="AI48" s="10">
        <f t="shared" si="59"/>
        <v>40</v>
      </c>
      <c r="AJ48" s="11">
        <f t="shared" si="60"/>
        <v>0</v>
      </c>
      <c r="AK48" s="11" t="str">
        <f t="shared" si="61"/>
        <v>Fail</v>
      </c>
      <c r="AL48" s="42">
        <f t="shared" si="62"/>
        <v>7</v>
      </c>
      <c r="AM48" s="8">
        <f t="shared" si="63"/>
        <v>0</v>
      </c>
      <c r="AN48" s="8">
        <f t="shared" si="64"/>
        <v>0</v>
      </c>
      <c r="AO48" s="8">
        <f t="shared" si="65"/>
        <v>0</v>
      </c>
      <c r="AP48" s="8">
        <f t="shared" si="66"/>
        <v>5</v>
      </c>
      <c r="AQ48" s="8">
        <f t="shared" si="67"/>
        <v>0</v>
      </c>
      <c r="AR48" s="8">
        <f t="shared" si="68"/>
        <v>0</v>
      </c>
      <c r="AS48" s="8">
        <f t="shared" si="69"/>
        <v>0</v>
      </c>
    </row>
    <row r="49" spans="1:45" ht="20.25" thickBot="1">
      <c r="A49" s="61">
        <v>47</v>
      </c>
      <c r="B49" s="65" t="s">
        <v>81</v>
      </c>
      <c r="C49" s="9"/>
      <c r="D49" s="9"/>
      <c r="E49" s="9">
        <f t="shared" si="43"/>
        <v>0</v>
      </c>
      <c r="F49" s="1"/>
      <c r="G49" s="9">
        <f t="shared" si="44"/>
        <v>0</v>
      </c>
      <c r="H49" s="9" t="str">
        <f t="shared" si="45"/>
        <v>F</v>
      </c>
      <c r="I49" s="2"/>
      <c r="K49" s="8">
        <f t="shared" si="46"/>
        <v>0</v>
      </c>
      <c r="L49" s="9" t="str">
        <f t="shared" si="47"/>
        <v>F</v>
      </c>
      <c r="O49" s="8">
        <f t="shared" si="48"/>
        <v>0</v>
      </c>
      <c r="P49" s="8" t="str">
        <f t="shared" si="49"/>
        <v>F</v>
      </c>
      <c r="Q49" s="14">
        <v>17</v>
      </c>
      <c r="R49" s="15">
        <f t="shared" si="12"/>
        <v>25</v>
      </c>
      <c r="S49" s="9">
        <f t="shared" si="50"/>
        <v>42</v>
      </c>
      <c r="T49" s="8" t="str">
        <f t="shared" si="51"/>
        <v>A+</v>
      </c>
      <c r="U49" s="9"/>
      <c r="V49" s="9"/>
      <c r="W49" s="9">
        <f t="shared" si="52"/>
        <v>0</v>
      </c>
      <c r="X49" s="8" t="str">
        <f t="shared" si="53"/>
        <v>F</v>
      </c>
      <c r="AA49" s="8">
        <f t="shared" si="54"/>
        <v>0</v>
      </c>
      <c r="AB49" s="8" t="str">
        <f t="shared" si="55"/>
        <v>F</v>
      </c>
      <c r="AE49" s="8">
        <f t="shared" si="56"/>
        <v>0</v>
      </c>
      <c r="AF49" s="8" t="str">
        <f t="shared" si="57"/>
        <v>F</v>
      </c>
      <c r="AG49" s="9"/>
      <c r="AH49" s="8" t="str">
        <f t="shared" si="58"/>
        <v>F</v>
      </c>
      <c r="AI49" s="10">
        <f t="shared" si="59"/>
        <v>42</v>
      </c>
      <c r="AJ49" s="11">
        <f t="shared" si="60"/>
        <v>0</v>
      </c>
      <c r="AK49" s="11" t="str">
        <f t="shared" si="61"/>
        <v>Fail</v>
      </c>
      <c r="AL49" s="42">
        <f t="shared" si="62"/>
        <v>7</v>
      </c>
      <c r="AM49" s="8">
        <f t="shared" si="63"/>
        <v>0</v>
      </c>
      <c r="AN49" s="8">
        <f t="shared" si="64"/>
        <v>0</v>
      </c>
      <c r="AO49" s="8">
        <f t="shared" si="65"/>
        <v>0</v>
      </c>
      <c r="AP49" s="8">
        <f t="shared" si="66"/>
        <v>5</v>
      </c>
      <c r="AQ49" s="8">
        <f t="shared" si="67"/>
        <v>0</v>
      </c>
      <c r="AR49" s="8">
        <f t="shared" si="68"/>
        <v>0</v>
      </c>
      <c r="AS49" s="8">
        <f t="shared" si="69"/>
        <v>0</v>
      </c>
    </row>
    <row r="50" spans="1:45" ht="20.25" thickBot="1">
      <c r="A50" s="61">
        <v>48</v>
      </c>
      <c r="B50" s="65" t="s">
        <v>110</v>
      </c>
      <c r="C50" s="9"/>
      <c r="D50" s="9"/>
      <c r="E50" s="9">
        <f t="shared" si="43"/>
        <v>0</v>
      </c>
      <c r="F50" s="1"/>
      <c r="G50" s="9">
        <f t="shared" si="44"/>
        <v>0</v>
      </c>
      <c r="H50" s="9" t="str">
        <f t="shared" si="45"/>
        <v>F</v>
      </c>
      <c r="I50" s="2"/>
      <c r="K50" s="8">
        <f t="shared" si="46"/>
        <v>0</v>
      </c>
      <c r="L50" s="9" t="str">
        <f t="shared" si="47"/>
        <v>F</v>
      </c>
      <c r="O50" s="8">
        <f t="shared" si="48"/>
        <v>0</v>
      </c>
      <c r="P50" s="8" t="str">
        <f t="shared" si="49"/>
        <v>F</v>
      </c>
      <c r="Q50" s="14">
        <v>8</v>
      </c>
      <c r="R50" s="15">
        <f t="shared" si="12"/>
        <v>15</v>
      </c>
      <c r="S50" s="9">
        <f t="shared" si="50"/>
        <v>23</v>
      </c>
      <c r="T50" s="8" t="str">
        <f t="shared" si="51"/>
        <v>C</v>
      </c>
      <c r="U50" s="9"/>
      <c r="V50" s="9"/>
      <c r="W50" s="9">
        <f t="shared" si="52"/>
        <v>0</v>
      </c>
      <c r="X50" s="8" t="str">
        <f t="shared" si="53"/>
        <v>F</v>
      </c>
      <c r="AA50" s="8">
        <f t="shared" si="54"/>
        <v>0</v>
      </c>
      <c r="AB50" s="8" t="str">
        <f t="shared" si="55"/>
        <v>F</v>
      </c>
      <c r="AE50" s="8">
        <f t="shared" si="56"/>
        <v>0</v>
      </c>
      <c r="AF50" s="8" t="str">
        <f t="shared" si="57"/>
        <v>F</v>
      </c>
      <c r="AG50" s="9"/>
      <c r="AH50" s="8" t="str">
        <f t="shared" si="58"/>
        <v>F</v>
      </c>
      <c r="AI50" s="10">
        <f t="shared" si="59"/>
        <v>23</v>
      </c>
      <c r="AJ50" s="11">
        <f t="shared" si="60"/>
        <v>0</v>
      </c>
      <c r="AK50" s="11" t="str">
        <f t="shared" si="61"/>
        <v>Fail</v>
      </c>
      <c r="AL50" s="42">
        <f t="shared" si="62"/>
        <v>7</v>
      </c>
      <c r="AM50" s="8">
        <f t="shared" si="63"/>
        <v>0</v>
      </c>
      <c r="AN50" s="8">
        <f t="shared" si="64"/>
        <v>0</v>
      </c>
      <c r="AO50" s="8">
        <f t="shared" si="65"/>
        <v>0</v>
      </c>
      <c r="AP50" s="8">
        <f t="shared" si="66"/>
        <v>2</v>
      </c>
      <c r="AQ50" s="8">
        <f t="shared" si="67"/>
        <v>0</v>
      </c>
      <c r="AR50" s="8">
        <f t="shared" si="68"/>
        <v>0</v>
      </c>
      <c r="AS50" s="8">
        <f t="shared" si="69"/>
        <v>0</v>
      </c>
    </row>
    <row r="51" spans="1:45" ht="20.25" thickBot="1">
      <c r="A51" s="61">
        <v>49</v>
      </c>
      <c r="B51" s="65" t="s">
        <v>111</v>
      </c>
      <c r="C51" s="9"/>
      <c r="D51" s="9"/>
      <c r="E51" s="9">
        <f t="shared" si="43"/>
        <v>0</v>
      </c>
      <c r="F51" s="1"/>
      <c r="G51" s="9">
        <f t="shared" si="44"/>
        <v>0</v>
      </c>
      <c r="H51" s="9" t="str">
        <f t="shared" si="45"/>
        <v>F</v>
      </c>
      <c r="I51" s="2"/>
      <c r="K51" s="8">
        <f t="shared" si="46"/>
        <v>0</v>
      </c>
      <c r="L51" s="9" t="str">
        <f t="shared" si="47"/>
        <v>F</v>
      </c>
      <c r="O51" s="8">
        <f t="shared" si="48"/>
        <v>0</v>
      </c>
      <c r="P51" s="8" t="str">
        <f t="shared" si="49"/>
        <v>F</v>
      </c>
      <c r="Q51" s="14">
        <v>11</v>
      </c>
      <c r="R51" s="15">
        <f t="shared" si="12"/>
        <v>20</v>
      </c>
      <c r="S51" s="9">
        <f t="shared" si="50"/>
        <v>31</v>
      </c>
      <c r="T51" s="8" t="str">
        <f t="shared" si="51"/>
        <v>A-</v>
      </c>
      <c r="U51" s="9"/>
      <c r="V51" s="9"/>
      <c r="W51" s="9">
        <f t="shared" si="52"/>
        <v>0</v>
      </c>
      <c r="X51" s="8" t="str">
        <f t="shared" si="53"/>
        <v>F</v>
      </c>
      <c r="AA51" s="8">
        <f t="shared" si="54"/>
        <v>0</v>
      </c>
      <c r="AB51" s="8" t="str">
        <f t="shared" si="55"/>
        <v>F</v>
      </c>
      <c r="AE51" s="8">
        <f t="shared" si="56"/>
        <v>0</v>
      </c>
      <c r="AF51" s="8" t="str">
        <f t="shared" si="57"/>
        <v>F</v>
      </c>
      <c r="AG51" s="9"/>
      <c r="AH51" s="8" t="str">
        <f t="shared" si="58"/>
        <v>F</v>
      </c>
      <c r="AI51" s="10">
        <f t="shared" si="59"/>
        <v>31</v>
      </c>
      <c r="AJ51" s="11">
        <f t="shared" si="60"/>
        <v>0</v>
      </c>
      <c r="AK51" s="11" t="str">
        <f t="shared" si="61"/>
        <v>Fail</v>
      </c>
      <c r="AL51" s="42">
        <f t="shared" si="62"/>
        <v>7</v>
      </c>
      <c r="AM51" s="8">
        <f t="shared" si="63"/>
        <v>0</v>
      </c>
      <c r="AN51" s="8">
        <f t="shared" si="64"/>
        <v>0</v>
      </c>
      <c r="AO51" s="8">
        <f t="shared" si="65"/>
        <v>0</v>
      </c>
      <c r="AP51" s="8">
        <f t="shared" si="66"/>
        <v>3.5</v>
      </c>
      <c r="AQ51" s="8">
        <f t="shared" si="67"/>
        <v>0</v>
      </c>
      <c r="AR51" s="8">
        <f t="shared" si="68"/>
        <v>0</v>
      </c>
      <c r="AS51" s="8">
        <f t="shared" si="69"/>
        <v>0</v>
      </c>
    </row>
    <row r="52" spans="1:45" ht="20.25" thickBot="1">
      <c r="A52" s="61">
        <v>50</v>
      </c>
      <c r="B52" s="65" t="s">
        <v>112</v>
      </c>
      <c r="C52" s="9"/>
      <c r="D52" s="9"/>
      <c r="E52" s="9">
        <f t="shared" si="43"/>
        <v>0</v>
      </c>
      <c r="F52" s="1"/>
      <c r="G52" s="9">
        <f t="shared" si="44"/>
        <v>0</v>
      </c>
      <c r="H52" s="9" t="str">
        <f t="shared" si="45"/>
        <v>F</v>
      </c>
      <c r="I52" s="2"/>
      <c r="K52" s="8">
        <f t="shared" si="46"/>
        <v>0</v>
      </c>
      <c r="L52" s="9" t="str">
        <f t="shared" si="47"/>
        <v>F</v>
      </c>
      <c r="O52" s="8">
        <f t="shared" si="48"/>
        <v>0</v>
      </c>
      <c r="P52" s="8" t="str">
        <f t="shared" si="49"/>
        <v>F</v>
      </c>
      <c r="Q52" s="14">
        <v>10</v>
      </c>
      <c r="R52" s="15">
        <f t="shared" si="12"/>
        <v>20</v>
      </c>
      <c r="S52" s="9">
        <f t="shared" si="50"/>
        <v>30</v>
      </c>
      <c r="T52" s="8" t="str">
        <f t="shared" si="51"/>
        <v>A-</v>
      </c>
      <c r="U52" s="9"/>
      <c r="V52" s="9"/>
      <c r="W52" s="9">
        <f t="shared" si="52"/>
        <v>0</v>
      </c>
      <c r="X52" s="8" t="str">
        <f t="shared" si="53"/>
        <v>F</v>
      </c>
      <c r="AA52" s="8">
        <f t="shared" si="54"/>
        <v>0</v>
      </c>
      <c r="AB52" s="8" t="str">
        <f t="shared" si="55"/>
        <v>F</v>
      </c>
      <c r="AE52" s="8">
        <f t="shared" si="56"/>
        <v>0</v>
      </c>
      <c r="AF52" s="8" t="str">
        <f t="shared" si="57"/>
        <v>F</v>
      </c>
      <c r="AG52" s="9"/>
      <c r="AH52" s="8" t="str">
        <f t="shared" si="58"/>
        <v>F</v>
      </c>
      <c r="AI52" s="10">
        <f t="shared" si="59"/>
        <v>30</v>
      </c>
      <c r="AJ52" s="11">
        <f t="shared" si="60"/>
        <v>0</v>
      </c>
      <c r="AK52" s="11" t="str">
        <f t="shared" si="61"/>
        <v>Fail</v>
      </c>
      <c r="AL52" s="42">
        <f t="shared" si="62"/>
        <v>7</v>
      </c>
      <c r="AM52" s="8">
        <f t="shared" si="63"/>
        <v>0</v>
      </c>
      <c r="AN52" s="8">
        <f t="shared" si="64"/>
        <v>0</v>
      </c>
      <c r="AO52" s="8">
        <f t="shared" si="65"/>
        <v>0</v>
      </c>
      <c r="AP52" s="8">
        <f t="shared" si="66"/>
        <v>3.5</v>
      </c>
      <c r="AQ52" s="8">
        <f t="shared" si="67"/>
        <v>0</v>
      </c>
      <c r="AR52" s="8">
        <f t="shared" si="68"/>
        <v>0</v>
      </c>
      <c r="AS52" s="8">
        <f t="shared" si="69"/>
        <v>0</v>
      </c>
    </row>
    <row r="53" spans="1:45" ht="20.25" thickBot="1">
      <c r="A53" s="61">
        <v>51</v>
      </c>
      <c r="B53" s="65" t="s">
        <v>136</v>
      </c>
      <c r="C53" s="9"/>
      <c r="D53" s="9"/>
      <c r="E53" s="9">
        <f t="shared" si="43"/>
        <v>0</v>
      </c>
      <c r="F53" s="1"/>
      <c r="G53" s="9">
        <f t="shared" si="44"/>
        <v>0</v>
      </c>
      <c r="H53" s="9" t="str">
        <f t="shared" si="45"/>
        <v>F</v>
      </c>
      <c r="I53" s="2"/>
      <c r="K53" s="8">
        <f t="shared" si="46"/>
        <v>0</v>
      </c>
      <c r="L53" s="9" t="str">
        <f t="shared" si="47"/>
        <v>F</v>
      </c>
      <c r="O53" s="8">
        <f t="shared" si="48"/>
        <v>0</v>
      </c>
      <c r="P53" s="8" t="str">
        <f t="shared" si="49"/>
        <v>F</v>
      </c>
      <c r="Q53" s="14">
        <v>8</v>
      </c>
      <c r="R53" s="15">
        <f t="shared" si="12"/>
        <v>15</v>
      </c>
      <c r="S53" s="9">
        <f t="shared" si="50"/>
        <v>23</v>
      </c>
      <c r="T53" s="8" t="str">
        <f t="shared" si="51"/>
        <v>C</v>
      </c>
      <c r="U53" s="9"/>
      <c r="V53" s="9"/>
      <c r="W53" s="9">
        <f t="shared" si="52"/>
        <v>0</v>
      </c>
      <c r="X53" s="8" t="str">
        <f t="shared" si="53"/>
        <v>F</v>
      </c>
      <c r="AA53" s="8">
        <f t="shared" si="54"/>
        <v>0</v>
      </c>
      <c r="AB53" s="8" t="str">
        <f t="shared" si="55"/>
        <v>F</v>
      </c>
      <c r="AE53" s="8">
        <f t="shared" si="56"/>
        <v>0</v>
      </c>
      <c r="AF53" s="8" t="str">
        <f t="shared" si="57"/>
        <v>F</v>
      </c>
      <c r="AG53" s="9"/>
      <c r="AH53" s="8" t="str">
        <f t="shared" si="58"/>
        <v>F</v>
      </c>
      <c r="AI53" s="10">
        <f t="shared" si="59"/>
        <v>23</v>
      </c>
      <c r="AJ53" s="11">
        <f t="shared" si="60"/>
        <v>0</v>
      </c>
      <c r="AK53" s="11" t="str">
        <f t="shared" si="61"/>
        <v>Fail</v>
      </c>
      <c r="AL53" s="42">
        <f t="shared" si="62"/>
        <v>7</v>
      </c>
      <c r="AM53" s="8">
        <f t="shared" si="63"/>
        <v>0</v>
      </c>
      <c r="AN53" s="8">
        <f t="shared" si="64"/>
        <v>0</v>
      </c>
      <c r="AO53" s="8">
        <f t="shared" si="65"/>
        <v>0</v>
      </c>
      <c r="AP53" s="8">
        <f t="shared" si="66"/>
        <v>2</v>
      </c>
      <c r="AQ53" s="8">
        <f t="shared" si="67"/>
        <v>0</v>
      </c>
      <c r="AR53" s="8">
        <f t="shared" si="68"/>
        <v>0</v>
      </c>
      <c r="AS53" s="8">
        <f t="shared" si="69"/>
        <v>0</v>
      </c>
    </row>
    <row r="54" spans="1:45" ht="20.25" thickBot="1">
      <c r="A54" s="61">
        <v>52</v>
      </c>
      <c r="B54" s="65" t="s">
        <v>80</v>
      </c>
      <c r="C54" s="9"/>
      <c r="D54" s="9"/>
      <c r="E54" s="9">
        <f t="shared" si="43"/>
        <v>0</v>
      </c>
      <c r="F54" s="1"/>
      <c r="G54" s="9">
        <f t="shared" si="44"/>
        <v>0</v>
      </c>
      <c r="H54" s="9" t="str">
        <f t="shared" si="45"/>
        <v>F</v>
      </c>
      <c r="I54" s="2"/>
      <c r="K54" s="8">
        <f t="shared" si="46"/>
        <v>0</v>
      </c>
      <c r="L54" s="9" t="str">
        <f t="shared" si="47"/>
        <v>F</v>
      </c>
      <c r="O54" s="8">
        <f t="shared" si="48"/>
        <v>0</v>
      </c>
      <c r="P54" s="8" t="str">
        <f t="shared" si="49"/>
        <v>F</v>
      </c>
      <c r="Q54" s="14">
        <v>8</v>
      </c>
      <c r="R54" s="15">
        <f t="shared" si="12"/>
        <v>15</v>
      </c>
      <c r="S54" s="9">
        <f t="shared" si="50"/>
        <v>23</v>
      </c>
      <c r="T54" s="8" t="str">
        <f t="shared" si="51"/>
        <v>C</v>
      </c>
      <c r="U54" s="9"/>
      <c r="V54" s="9"/>
      <c r="W54" s="9">
        <f t="shared" si="52"/>
        <v>0</v>
      </c>
      <c r="X54" s="8" t="str">
        <f t="shared" si="53"/>
        <v>F</v>
      </c>
      <c r="AA54" s="8">
        <f t="shared" si="54"/>
        <v>0</v>
      </c>
      <c r="AB54" s="8" t="str">
        <f t="shared" si="55"/>
        <v>F</v>
      </c>
      <c r="AE54" s="8">
        <f t="shared" si="56"/>
        <v>0</v>
      </c>
      <c r="AF54" s="8" t="str">
        <f t="shared" si="57"/>
        <v>F</v>
      </c>
      <c r="AG54" s="9"/>
      <c r="AH54" s="8" t="str">
        <f t="shared" si="58"/>
        <v>F</v>
      </c>
      <c r="AI54" s="10">
        <f t="shared" si="59"/>
        <v>23</v>
      </c>
      <c r="AJ54" s="11">
        <f t="shared" si="60"/>
        <v>0</v>
      </c>
      <c r="AK54" s="11" t="str">
        <f t="shared" si="61"/>
        <v>Fail</v>
      </c>
      <c r="AL54" s="42">
        <f t="shared" si="62"/>
        <v>7</v>
      </c>
      <c r="AM54" s="8">
        <f t="shared" si="63"/>
        <v>0</v>
      </c>
      <c r="AN54" s="8">
        <f t="shared" si="64"/>
        <v>0</v>
      </c>
      <c r="AO54" s="8">
        <f t="shared" si="65"/>
        <v>0</v>
      </c>
      <c r="AP54" s="8">
        <f t="shared" si="66"/>
        <v>2</v>
      </c>
      <c r="AQ54" s="8">
        <f t="shared" si="67"/>
        <v>0</v>
      </c>
      <c r="AR54" s="8">
        <f t="shared" si="68"/>
        <v>0</v>
      </c>
      <c r="AS54" s="8">
        <f t="shared" si="69"/>
        <v>0</v>
      </c>
    </row>
    <row r="55" spans="1:45" ht="20.25" thickBot="1">
      <c r="A55" s="61">
        <v>53</v>
      </c>
      <c r="B55" s="65" t="s">
        <v>113</v>
      </c>
      <c r="C55" s="9"/>
      <c r="D55" s="9"/>
      <c r="E55" s="9">
        <f t="shared" si="43"/>
        <v>0</v>
      </c>
      <c r="F55" s="1"/>
      <c r="G55" s="9">
        <f t="shared" si="44"/>
        <v>0</v>
      </c>
      <c r="H55" s="9" t="str">
        <f t="shared" si="45"/>
        <v>F</v>
      </c>
      <c r="I55" s="2"/>
      <c r="K55" s="8">
        <f t="shared" si="46"/>
        <v>0</v>
      </c>
      <c r="L55" s="9" t="str">
        <f t="shared" si="47"/>
        <v>F</v>
      </c>
      <c r="O55" s="8">
        <f t="shared" si="48"/>
        <v>0</v>
      </c>
      <c r="P55" s="8" t="str">
        <f t="shared" si="49"/>
        <v>F</v>
      </c>
      <c r="Q55" s="14">
        <v>10</v>
      </c>
      <c r="R55" s="15">
        <f t="shared" si="12"/>
        <v>20</v>
      </c>
      <c r="S55" s="9">
        <f t="shared" si="50"/>
        <v>30</v>
      </c>
      <c r="T55" s="8" t="str">
        <f t="shared" si="51"/>
        <v>A-</v>
      </c>
      <c r="U55" s="9"/>
      <c r="V55" s="9"/>
      <c r="W55" s="9">
        <f t="shared" si="52"/>
        <v>0</v>
      </c>
      <c r="X55" s="8" t="str">
        <f t="shared" si="53"/>
        <v>F</v>
      </c>
      <c r="AA55" s="8">
        <f t="shared" si="54"/>
        <v>0</v>
      </c>
      <c r="AB55" s="8" t="str">
        <f t="shared" si="55"/>
        <v>F</v>
      </c>
      <c r="AE55" s="8">
        <f t="shared" si="56"/>
        <v>0</v>
      </c>
      <c r="AF55" s="8" t="str">
        <f t="shared" si="57"/>
        <v>F</v>
      </c>
      <c r="AG55" s="9"/>
      <c r="AH55" s="8" t="str">
        <f t="shared" si="58"/>
        <v>F</v>
      </c>
      <c r="AI55" s="10">
        <f t="shared" si="59"/>
        <v>30</v>
      </c>
      <c r="AJ55" s="11">
        <f t="shared" si="60"/>
        <v>0</v>
      </c>
      <c r="AK55" s="11" t="str">
        <f t="shared" si="61"/>
        <v>Fail</v>
      </c>
      <c r="AL55" s="42">
        <f t="shared" si="62"/>
        <v>7</v>
      </c>
      <c r="AM55" s="8">
        <f t="shared" si="63"/>
        <v>0</v>
      </c>
      <c r="AN55" s="8">
        <f t="shared" si="64"/>
        <v>0</v>
      </c>
      <c r="AO55" s="8">
        <f t="shared" si="65"/>
        <v>0</v>
      </c>
      <c r="AP55" s="8">
        <f t="shared" si="66"/>
        <v>3.5</v>
      </c>
      <c r="AQ55" s="8">
        <f t="shared" si="67"/>
        <v>0</v>
      </c>
      <c r="AR55" s="8">
        <f t="shared" si="68"/>
        <v>0</v>
      </c>
      <c r="AS55" s="8">
        <f t="shared" si="69"/>
        <v>0</v>
      </c>
    </row>
    <row r="56" spans="1:45" ht="20.25" thickBot="1">
      <c r="A56" s="61">
        <v>54</v>
      </c>
      <c r="B56" s="65" t="s">
        <v>114</v>
      </c>
      <c r="C56" s="9"/>
      <c r="D56" s="9"/>
      <c r="E56" s="9">
        <f t="shared" si="43"/>
        <v>0</v>
      </c>
      <c r="F56" s="1"/>
      <c r="G56" s="9">
        <f t="shared" si="44"/>
        <v>0</v>
      </c>
      <c r="H56" s="9" t="str">
        <f t="shared" si="45"/>
        <v>F</v>
      </c>
      <c r="I56" s="2"/>
      <c r="K56" s="8">
        <f t="shared" si="46"/>
        <v>0</v>
      </c>
      <c r="L56" s="9" t="str">
        <f t="shared" si="47"/>
        <v>F</v>
      </c>
      <c r="O56" s="8">
        <f t="shared" si="48"/>
        <v>0</v>
      </c>
      <c r="P56" s="8" t="str">
        <f t="shared" si="49"/>
        <v>F</v>
      </c>
      <c r="Q56" s="14">
        <v>16</v>
      </c>
      <c r="R56" s="15">
        <f t="shared" si="12"/>
        <v>25</v>
      </c>
      <c r="S56" s="9">
        <f t="shared" si="50"/>
        <v>41</v>
      </c>
      <c r="T56" s="8" t="str">
        <f t="shared" si="51"/>
        <v>A+</v>
      </c>
      <c r="U56" s="9"/>
      <c r="V56" s="9"/>
      <c r="W56" s="9">
        <f t="shared" si="52"/>
        <v>0</v>
      </c>
      <c r="X56" s="8" t="str">
        <f t="shared" si="53"/>
        <v>F</v>
      </c>
      <c r="AA56" s="8">
        <f t="shared" si="54"/>
        <v>0</v>
      </c>
      <c r="AB56" s="8" t="str">
        <f t="shared" si="55"/>
        <v>F</v>
      </c>
      <c r="AE56" s="8">
        <f t="shared" si="56"/>
        <v>0</v>
      </c>
      <c r="AF56" s="8" t="str">
        <f t="shared" si="57"/>
        <v>F</v>
      </c>
      <c r="AG56" s="9"/>
      <c r="AH56" s="8" t="str">
        <f t="shared" si="58"/>
        <v>F</v>
      </c>
      <c r="AI56" s="10">
        <f t="shared" si="59"/>
        <v>41</v>
      </c>
      <c r="AJ56" s="11">
        <f t="shared" si="60"/>
        <v>0</v>
      </c>
      <c r="AK56" s="11" t="str">
        <f t="shared" si="61"/>
        <v>Fail</v>
      </c>
      <c r="AL56" s="42">
        <f t="shared" si="62"/>
        <v>7</v>
      </c>
      <c r="AM56" s="8">
        <f t="shared" si="63"/>
        <v>0</v>
      </c>
      <c r="AN56" s="8">
        <f t="shared" si="64"/>
        <v>0</v>
      </c>
      <c r="AO56" s="8">
        <f t="shared" si="65"/>
        <v>0</v>
      </c>
      <c r="AP56" s="8">
        <f t="shared" si="66"/>
        <v>5</v>
      </c>
      <c r="AQ56" s="8">
        <f t="shared" si="67"/>
        <v>0</v>
      </c>
      <c r="AR56" s="8">
        <f t="shared" si="68"/>
        <v>0</v>
      </c>
      <c r="AS56" s="8">
        <f t="shared" si="69"/>
        <v>0</v>
      </c>
    </row>
    <row r="57" spans="1:45" ht="20.25" thickBot="1">
      <c r="A57" s="61">
        <v>55</v>
      </c>
      <c r="B57" s="65" t="s">
        <v>115</v>
      </c>
      <c r="C57" s="9"/>
      <c r="D57" s="9"/>
      <c r="E57" s="9">
        <f t="shared" si="43"/>
        <v>0</v>
      </c>
      <c r="F57" s="1"/>
      <c r="G57" s="9">
        <f t="shared" si="44"/>
        <v>0</v>
      </c>
      <c r="H57" s="9" t="str">
        <f t="shared" si="45"/>
        <v>F</v>
      </c>
      <c r="I57" s="2"/>
      <c r="K57" s="8">
        <f t="shared" si="46"/>
        <v>0</v>
      </c>
      <c r="L57" s="9" t="str">
        <f t="shared" si="47"/>
        <v>F</v>
      </c>
      <c r="O57" s="8">
        <f t="shared" si="48"/>
        <v>0</v>
      </c>
      <c r="P57" s="8" t="str">
        <f t="shared" si="49"/>
        <v>F</v>
      </c>
      <c r="Q57" s="14"/>
      <c r="R57" s="15">
        <f t="shared" si="12"/>
        <v>0</v>
      </c>
      <c r="S57" s="9">
        <f t="shared" si="50"/>
        <v>0</v>
      </c>
      <c r="T57" s="8" t="str">
        <f t="shared" si="51"/>
        <v>F</v>
      </c>
      <c r="U57" s="9"/>
      <c r="V57" s="9"/>
      <c r="W57" s="9">
        <f t="shared" si="52"/>
        <v>0</v>
      </c>
      <c r="X57" s="8" t="str">
        <f t="shared" si="53"/>
        <v>F</v>
      </c>
      <c r="AA57" s="8">
        <f t="shared" si="54"/>
        <v>0</v>
      </c>
      <c r="AB57" s="8" t="str">
        <f t="shared" si="55"/>
        <v>F</v>
      </c>
      <c r="AE57" s="8">
        <f t="shared" si="56"/>
        <v>0</v>
      </c>
      <c r="AF57" s="8" t="str">
        <f t="shared" si="57"/>
        <v>F</v>
      </c>
      <c r="AG57" s="9"/>
      <c r="AH57" s="8" t="str">
        <f t="shared" si="58"/>
        <v>F</v>
      </c>
      <c r="AI57" s="10">
        <f t="shared" si="59"/>
        <v>0</v>
      </c>
      <c r="AJ57" s="11">
        <f t="shared" si="60"/>
        <v>0</v>
      </c>
      <c r="AK57" s="11" t="str">
        <f t="shared" si="61"/>
        <v>Fail</v>
      </c>
      <c r="AL57" s="42">
        <f t="shared" si="62"/>
        <v>8</v>
      </c>
      <c r="AM57" s="8">
        <f t="shared" si="63"/>
        <v>0</v>
      </c>
      <c r="AN57" s="8">
        <f t="shared" si="64"/>
        <v>0</v>
      </c>
      <c r="AO57" s="8">
        <f t="shared" si="65"/>
        <v>0</v>
      </c>
      <c r="AP57" s="8">
        <f t="shared" si="66"/>
        <v>0</v>
      </c>
      <c r="AQ57" s="8">
        <f t="shared" si="67"/>
        <v>0</v>
      </c>
      <c r="AR57" s="8">
        <f t="shared" si="68"/>
        <v>0</v>
      </c>
      <c r="AS57" s="8">
        <f t="shared" si="69"/>
        <v>0</v>
      </c>
    </row>
    <row r="58" spans="1:45" ht="20.25" thickBot="1">
      <c r="A58" s="61">
        <v>56</v>
      </c>
      <c r="B58" s="65" t="s">
        <v>116</v>
      </c>
      <c r="C58" s="9"/>
      <c r="D58" s="9"/>
      <c r="E58" s="9">
        <f t="shared" si="43"/>
        <v>0</v>
      </c>
      <c r="F58" s="1"/>
      <c r="G58" s="9">
        <f t="shared" si="44"/>
        <v>0</v>
      </c>
      <c r="H58" s="9" t="str">
        <f t="shared" si="45"/>
        <v>F</v>
      </c>
      <c r="I58" s="2"/>
      <c r="K58" s="8">
        <f t="shared" si="46"/>
        <v>0</v>
      </c>
      <c r="L58" s="9" t="str">
        <f t="shared" si="47"/>
        <v>F</v>
      </c>
      <c r="O58" s="8">
        <f t="shared" si="48"/>
        <v>0</v>
      </c>
      <c r="P58" s="8" t="str">
        <f t="shared" si="49"/>
        <v>F</v>
      </c>
      <c r="Q58" s="14">
        <v>12</v>
      </c>
      <c r="R58" s="15">
        <f t="shared" si="12"/>
        <v>22</v>
      </c>
      <c r="S58" s="9">
        <f t="shared" si="50"/>
        <v>34</v>
      </c>
      <c r="T58" s="8" t="str">
        <f t="shared" si="51"/>
        <v>A-</v>
      </c>
      <c r="U58" s="9"/>
      <c r="V58" s="9"/>
      <c r="W58" s="9">
        <f t="shared" si="52"/>
        <v>0</v>
      </c>
      <c r="X58" s="8" t="str">
        <f t="shared" si="53"/>
        <v>F</v>
      </c>
      <c r="AA58" s="8">
        <f t="shared" si="54"/>
        <v>0</v>
      </c>
      <c r="AB58" s="8" t="str">
        <f t="shared" si="55"/>
        <v>F</v>
      </c>
      <c r="AE58" s="8">
        <f t="shared" si="56"/>
        <v>0</v>
      </c>
      <c r="AF58" s="8" t="str">
        <f t="shared" si="57"/>
        <v>F</v>
      </c>
      <c r="AG58" s="9"/>
      <c r="AH58" s="8" t="str">
        <f t="shared" si="58"/>
        <v>F</v>
      </c>
      <c r="AI58" s="10">
        <f t="shared" si="59"/>
        <v>34</v>
      </c>
      <c r="AJ58" s="11">
        <f t="shared" si="60"/>
        <v>0</v>
      </c>
      <c r="AK58" s="11" t="str">
        <f t="shared" si="61"/>
        <v>Fail</v>
      </c>
      <c r="AL58" s="42">
        <f t="shared" si="62"/>
        <v>7</v>
      </c>
      <c r="AM58" s="8">
        <f t="shared" si="63"/>
        <v>0</v>
      </c>
      <c r="AN58" s="8">
        <f t="shared" si="64"/>
        <v>0</v>
      </c>
      <c r="AO58" s="8">
        <f t="shared" si="65"/>
        <v>0</v>
      </c>
      <c r="AP58" s="8">
        <f t="shared" si="66"/>
        <v>3.5</v>
      </c>
      <c r="AQ58" s="8">
        <f t="shared" si="67"/>
        <v>0</v>
      </c>
      <c r="AR58" s="8">
        <f t="shared" si="68"/>
        <v>0</v>
      </c>
      <c r="AS58" s="8">
        <f t="shared" si="69"/>
        <v>0</v>
      </c>
    </row>
    <row r="59" spans="1:45" ht="20.25" thickBot="1">
      <c r="A59" s="61">
        <v>57</v>
      </c>
      <c r="B59" s="65" t="s">
        <v>117</v>
      </c>
      <c r="C59" s="9"/>
      <c r="D59" s="9"/>
      <c r="E59" s="9">
        <f t="shared" si="43"/>
        <v>0</v>
      </c>
      <c r="F59" s="1"/>
      <c r="G59" s="9">
        <f t="shared" si="44"/>
        <v>0</v>
      </c>
      <c r="H59" s="9" t="str">
        <f t="shared" si="45"/>
        <v>F</v>
      </c>
      <c r="I59" s="2"/>
      <c r="K59" s="8">
        <f t="shared" si="46"/>
        <v>0</v>
      </c>
      <c r="L59" s="9" t="str">
        <f t="shared" si="47"/>
        <v>F</v>
      </c>
      <c r="O59" s="8">
        <f t="shared" si="48"/>
        <v>0</v>
      </c>
      <c r="P59" s="8" t="str">
        <f t="shared" si="49"/>
        <v>F</v>
      </c>
      <c r="Q59" s="14">
        <v>19</v>
      </c>
      <c r="R59" s="15">
        <f t="shared" si="12"/>
        <v>25</v>
      </c>
      <c r="S59" s="9">
        <f t="shared" si="50"/>
        <v>44</v>
      </c>
      <c r="T59" s="8" t="str">
        <f t="shared" si="51"/>
        <v>A+</v>
      </c>
      <c r="U59" s="9"/>
      <c r="V59" s="9"/>
      <c r="W59" s="9">
        <f t="shared" si="52"/>
        <v>0</v>
      </c>
      <c r="X59" s="8" t="str">
        <f t="shared" si="53"/>
        <v>F</v>
      </c>
      <c r="AA59" s="8">
        <f t="shared" si="54"/>
        <v>0</v>
      </c>
      <c r="AB59" s="8" t="str">
        <f t="shared" si="55"/>
        <v>F</v>
      </c>
      <c r="AE59" s="8">
        <f t="shared" si="56"/>
        <v>0</v>
      </c>
      <c r="AF59" s="8" t="str">
        <f t="shared" si="57"/>
        <v>F</v>
      </c>
      <c r="AG59" s="9"/>
      <c r="AH59" s="8" t="str">
        <f t="shared" si="58"/>
        <v>F</v>
      </c>
      <c r="AI59" s="10">
        <f t="shared" si="59"/>
        <v>44</v>
      </c>
      <c r="AJ59" s="11">
        <f t="shared" si="60"/>
        <v>0</v>
      </c>
      <c r="AK59" s="11" t="str">
        <f t="shared" si="61"/>
        <v>Fail</v>
      </c>
      <c r="AL59" s="42">
        <f t="shared" si="62"/>
        <v>7</v>
      </c>
      <c r="AM59" s="8">
        <f t="shared" si="63"/>
        <v>0</v>
      </c>
      <c r="AN59" s="8">
        <f t="shared" si="64"/>
        <v>0</v>
      </c>
      <c r="AO59" s="8">
        <f t="shared" si="65"/>
        <v>0</v>
      </c>
      <c r="AP59" s="8">
        <f t="shared" si="66"/>
        <v>5</v>
      </c>
      <c r="AQ59" s="8">
        <f t="shared" si="67"/>
        <v>0</v>
      </c>
      <c r="AR59" s="8">
        <f t="shared" si="68"/>
        <v>0</v>
      </c>
      <c r="AS59" s="8">
        <f t="shared" si="69"/>
        <v>0</v>
      </c>
    </row>
    <row r="60" spans="1:45" ht="20.25" thickBot="1">
      <c r="A60" s="61">
        <v>58</v>
      </c>
      <c r="B60" s="65" t="s">
        <v>118</v>
      </c>
      <c r="C60" s="9"/>
      <c r="D60" s="9"/>
      <c r="E60" s="9">
        <f t="shared" si="43"/>
        <v>0</v>
      </c>
      <c r="F60" s="1"/>
      <c r="G60" s="9">
        <f t="shared" si="44"/>
        <v>0</v>
      </c>
      <c r="H60" s="9" t="str">
        <f t="shared" si="45"/>
        <v>F</v>
      </c>
      <c r="I60" s="2"/>
      <c r="K60" s="8">
        <f t="shared" si="46"/>
        <v>0</v>
      </c>
      <c r="L60" s="9" t="str">
        <f t="shared" si="47"/>
        <v>F</v>
      </c>
      <c r="O60" s="8">
        <f t="shared" si="48"/>
        <v>0</v>
      </c>
      <c r="P60" s="8" t="str">
        <f t="shared" si="49"/>
        <v>F</v>
      </c>
      <c r="Q60" s="14">
        <v>14</v>
      </c>
      <c r="R60" s="15">
        <f t="shared" si="12"/>
        <v>22</v>
      </c>
      <c r="S60" s="9">
        <f t="shared" si="50"/>
        <v>36</v>
      </c>
      <c r="T60" s="8" t="str">
        <f t="shared" si="51"/>
        <v>A</v>
      </c>
      <c r="U60" s="9"/>
      <c r="V60" s="9"/>
      <c r="W60" s="9">
        <f t="shared" si="52"/>
        <v>0</v>
      </c>
      <c r="X60" s="8" t="str">
        <f t="shared" si="53"/>
        <v>F</v>
      </c>
      <c r="AA60" s="8">
        <f t="shared" si="54"/>
        <v>0</v>
      </c>
      <c r="AB60" s="8" t="str">
        <f t="shared" si="55"/>
        <v>F</v>
      </c>
      <c r="AE60" s="8">
        <f t="shared" si="56"/>
        <v>0</v>
      </c>
      <c r="AF60" s="8" t="str">
        <f t="shared" si="57"/>
        <v>F</v>
      </c>
      <c r="AG60" s="9"/>
      <c r="AH60" s="8" t="str">
        <f t="shared" si="58"/>
        <v>F</v>
      </c>
      <c r="AI60" s="10">
        <f t="shared" si="59"/>
        <v>36</v>
      </c>
      <c r="AJ60" s="11">
        <f t="shared" si="60"/>
        <v>0</v>
      </c>
      <c r="AK60" s="11" t="str">
        <f t="shared" si="61"/>
        <v>Fail</v>
      </c>
      <c r="AL60" s="42">
        <f t="shared" si="62"/>
        <v>7</v>
      </c>
      <c r="AM60" s="8">
        <f t="shared" si="63"/>
        <v>0</v>
      </c>
      <c r="AN60" s="8">
        <f t="shared" si="64"/>
        <v>0</v>
      </c>
      <c r="AO60" s="8">
        <f t="shared" si="65"/>
        <v>0</v>
      </c>
      <c r="AP60" s="8">
        <f t="shared" si="66"/>
        <v>4</v>
      </c>
      <c r="AQ60" s="8">
        <f t="shared" si="67"/>
        <v>0</v>
      </c>
      <c r="AR60" s="8">
        <f t="shared" si="68"/>
        <v>0</v>
      </c>
      <c r="AS60" s="8">
        <f t="shared" si="69"/>
        <v>0</v>
      </c>
    </row>
    <row r="61" spans="1:45" ht="20.25" thickBot="1">
      <c r="A61" s="61">
        <v>59</v>
      </c>
      <c r="B61" s="65" t="s">
        <v>119</v>
      </c>
      <c r="C61" s="9"/>
      <c r="D61" s="9"/>
      <c r="E61" s="9">
        <f t="shared" si="43"/>
        <v>0</v>
      </c>
      <c r="F61" s="1"/>
      <c r="G61" s="9">
        <f t="shared" si="44"/>
        <v>0</v>
      </c>
      <c r="H61" s="9" t="str">
        <f t="shared" si="45"/>
        <v>F</v>
      </c>
      <c r="I61" s="2"/>
      <c r="K61" s="8">
        <f t="shared" si="46"/>
        <v>0</v>
      </c>
      <c r="L61" s="9" t="str">
        <f t="shared" si="47"/>
        <v>F</v>
      </c>
      <c r="O61" s="8">
        <f t="shared" si="48"/>
        <v>0</v>
      </c>
      <c r="P61" s="8" t="str">
        <f t="shared" si="49"/>
        <v>F</v>
      </c>
      <c r="Q61" s="14">
        <v>12</v>
      </c>
      <c r="R61" s="15">
        <f t="shared" si="12"/>
        <v>22</v>
      </c>
      <c r="S61" s="9">
        <f t="shared" si="50"/>
        <v>34</v>
      </c>
      <c r="T61" s="8" t="str">
        <f t="shared" si="51"/>
        <v>A-</v>
      </c>
      <c r="U61" s="9"/>
      <c r="V61" s="9"/>
      <c r="W61" s="9">
        <f t="shared" si="52"/>
        <v>0</v>
      </c>
      <c r="X61" s="8" t="str">
        <f t="shared" si="53"/>
        <v>F</v>
      </c>
      <c r="AA61" s="8">
        <f t="shared" si="54"/>
        <v>0</v>
      </c>
      <c r="AB61" s="8" t="str">
        <f t="shared" si="55"/>
        <v>F</v>
      </c>
      <c r="AE61" s="8">
        <f t="shared" si="56"/>
        <v>0</v>
      </c>
      <c r="AF61" s="8" t="str">
        <f t="shared" si="57"/>
        <v>F</v>
      </c>
      <c r="AG61" s="9"/>
      <c r="AH61" s="8" t="str">
        <f t="shared" si="58"/>
        <v>F</v>
      </c>
      <c r="AI61" s="10">
        <f t="shared" si="59"/>
        <v>34</v>
      </c>
      <c r="AJ61" s="11">
        <f t="shared" si="60"/>
        <v>0</v>
      </c>
      <c r="AK61" s="11" t="str">
        <f t="shared" si="61"/>
        <v>Fail</v>
      </c>
      <c r="AL61" s="42">
        <f t="shared" si="62"/>
        <v>7</v>
      </c>
      <c r="AM61" s="8">
        <f t="shared" si="63"/>
        <v>0</v>
      </c>
      <c r="AN61" s="8">
        <f t="shared" si="64"/>
        <v>0</v>
      </c>
      <c r="AO61" s="8">
        <f t="shared" si="65"/>
        <v>0</v>
      </c>
      <c r="AP61" s="8">
        <f t="shared" si="66"/>
        <v>3.5</v>
      </c>
      <c r="AQ61" s="8">
        <f t="shared" si="67"/>
        <v>0</v>
      </c>
      <c r="AR61" s="8">
        <f t="shared" si="68"/>
        <v>0</v>
      </c>
      <c r="AS61" s="8">
        <f t="shared" si="69"/>
        <v>0</v>
      </c>
    </row>
    <row r="62" spans="1:45" ht="19.5">
      <c r="A62" s="61">
        <v>60</v>
      </c>
      <c r="B62" s="66" t="s">
        <v>120</v>
      </c>
      <c r="C62" s="9"/>
      <c r="D62" s="9"/>
      <c r="E62" s="9">
        <f t="shared" si="43"/>
        <v>0</v>
      </c>
      <c r="F62" s="1"/>
      <c r="G62" s="9">
        <f t="shared" si="44"/>
        <v>0</v>
      </c>
      <c r="H62" s="9" t="str">
        <f t="shared" si="45"/>
        <v>F</v>
      </c>
      <c r="I62" s="2"/>
      <c r="K62" s="8">
        <f t="shared" si="46"/>
        <v>0</v>
      </c>
      <c r="L62" s="9" t="str">
        <f t="shared" si="47"/>
        <v>F</v>
      </c>
      <c r="O62" s="8">
        <f t="shared" si="48"/>
        <v>0</v>
      </c>
      <c r="P62" s="8" t="str">
        <f t="shared" si="49"/>
        <v>F</v>
      </c>
      <c r="Q62" s="14">
        <v>18</v>
      </c>
      <c r="R62" s="15">
        <f t="shared" si="12"/>
        <v>25</v>
      </c>
      <c r="S62" s="9">
        <f t="shared" si="50"/>
        <v>43</v>
      </c>
      <c r="T62" s="8" t="str">
        <f t="shared" si="51"/>
        <v>A+</v>
      </c>
      <c r="U62" s="9"/>
      <c r="V62" s="9"/>
      <c r="W62" s="9">
        <f t="shared" si="52"/>
        <v>0</v>
      </c>
      <c r="X62" s="8" t="str">
        <f t="shared" si="53"/>
        <v>F</v>
      </c>
      <c r="AA62" s="8">
        <f t="shared" si="54"/>
        <v>0</v>
      </c>
      <c r="AB62" s="8" t="str">
        <f t="shared" si="55"/>
        <v>F</v>
      </c>
      <c r="AE62" s="8">
        <f t="shared" si="56"/>
        <v>0</v>
      </c>
      <c r="AF62" s="8" t="str">
        <f t="shared" si="57"/>
        <v>F</v>
      </c>
      <c r="AG62" s="9"/>
      <c r="AH62" s="8" t="str">
        <f t="shared" si="58"/>
        <v>F</v>
      </c>
      <c r="AI62" s="10">
        <f t="shared" si="59"/>
        <v>43</v>
      </c>
      <c r="AJ62" s="11">
        <f t="shared" si="60"/>
        <v>0</v>
      </c>
      <c r="AK62" s="11" t="str">
        <f t="shared" si="61"/>
        <v>Fail</v>
      </c>
      <c r="AL62" s="42">
        <f t="shared" si="62"/>
        <v>7</v>
      </c>
      <c r="AM62" s="8">
        <f t="shared" si="63"/>
        <v>0</v>
      </c>
      <c r="AN62" s="8">
        <f t="shared" si="64"/>
        <v>0</v>
      </c>
      <c r="AO62" s="8">
        <f t="shared" si="65"/>
        <v>0</v>
      </c>
      <c r="AP62" s="8">
        <f t="shared" si="66"/>
        <v>5</v>
      </c>
      <c r="AQ62" s="8">
        <f t="shared" si="67"/>
        <v>0</v>
      </c>
      <c r="AR62" s="8">
        <f t="shared" si="68"/>
        <v>0</v>
      </c>
      <c r="AS62" s="8">
        <f t="shared" si="69"/>
        <v>0</v>
      </c>
    </row>
    <row r="63" spans="1:45">
      <c r="C63" s="9"/>
      <c r="D63" s="9"/>
      <c r="E63" s="9">
        <f t="shared" si="43"/>
        <v>0</v>
      </c>
      <c r="F63" s="1"/>
      <c r="G63" s="9">
        <f t="shared" si="44"/>
        <v>0</v>
      </c>
      <c r="H63" s="9" t="str">
        <f t="shared" si="45"/>
        <v>F</v>
      </c>
      <c r="I63" s="2"/>
      <c r="K63" s="8">
        <f t="shared" si="46"/>
        <v>0</v>
      </c>
      <c r="L63" s="9" t="str">
        <f t="shared" si="47"/>
        <v>F</v>
      </c>
      <c r="O63" s="8">
        <f t="shared" si="48"/>
        <v>0</v>
      </c>
      <c r="P63" s="8" t="str">
        <f t="shared" si="49"/>
        <v>F</v>
      </c>
      <c r="Q63" s="14"/>
      <c r="R63" s="15">
        <f t="shared" si="12"/>
        <v>0</v>
      </c>
      <c r="S63" s="9">
        <f t="shared" si="50"/>
        <v>0</v>
      </c>
      <c r="T63" s="8" t="str">
        <f t="shared" si="51"/>
        <v>F</v>
      </c>
      <c r="U63" s="9"/>
      <c r="V63" s="9"/>
      <c r="W63" s="9">
        <f t="shared" si="52"/>
        <v>0</v>
      </c>
      <c r="X63" s="8" t="str">
        <f t="shared" si="53"/>
        <v>F</v>
      </c>
      <c r="AA63" s="8">
        <f t="shared" si="54"/>
        <v>0</v>
      </c>
      <c r="AB63" s="8" t="str">
        <f t="shared" si="55"/>
        <v>F</v>
      </c>
      <c r="AE63" s="8">
        <f t="shared" si="56"/>
        <v>0</v>
      </c>
      <c r="AF63" s="8" t="str">
        <f t="shared" si="57"/>
        <v>F</v>
      </c>
      <c r="AG63" s="9"/>
      <c r="AH63" s="8" t="str">
        <f t="shared" si="58"/>
        <v>F</v>
      </c>
      <c r="AI63" s="10">
        <f t="shared" si="59"/>
        <v>0</v>
      </c>
      <c r="AJ63" s="11">
        <f t="shared" si="60"/>
        <v>0</v>
      </c>
      <c r="AK63" s="11" t="str">
        <f t="shared" si="61"/>
        <v>Fail</v>
      </c>
      <c r="AL63" s="42">
        <f t="shared" si="62"/>
        <v>8</v>
      </c>
      <c r="AM63" s="8">
        <f t="shared" si="63"/>
        <v>0</v>
      </c>
      <c r="AN63" s="8">
        <f t="shared" si="64"/>
        <v>0</v>
      </c>
      <c r="AO63" s="8">
        <f t="shared" si="65"/>
        <v>0</v>
      </c>
      <c r="AP63" s="8">
        <f t="shared" si="66"/>
        <v>0</v>
      </c>
      <c r="AQ63" s="8">
        <f t="shared" si="67"/>
        <v>0</v>
      </c>
      <c r="AR63" s="8">
        <f t="shared" si="68"/>
        <v>0</v>
      </c>
      <c r="AS63" s="8">
        <f t="shared" si="69"/>
        <v>0</v>
      </c>
    </row>
    <row r="64" spans="1:45">
      <c r="C64" s="9"/>
      <c r="D64" s="9"/>
      <c r="E64" s="9">
        <f t="shared" si="43"/>
        <v>0</v>
      </c>
      <c r="F64" s="1"/>
      <c r="G64" s="9">
        <f t="shared" si="44"/>
        <v>0</v>
      </c>
      <c r="H64" s="9" t="str">
        <f t="shared" si="45"/>
        <v>F</v>
      </c>
      <c r="I64" s="2"/>
      <c r="K64" s="8">
        <f t="shared" si="46"/>
        <v>0</v>
      </c>
      <c r="L64" s="9" t="str">
        <f t="shared" si="47"/>
        <v>F</v>
      </c>
      <c r="O64" s="8">
        <f t="shared" si="48"/>
        <v>0</v>
      </c>
      <c r="P64" s="8" t="str">
        <f t="shared" si="49"/>
        <v>F</v>
      </c>
      <c r="Q64" s="14"/>
      <c r="R64" s="15">
        <f t="shared" si="12"/>
        <v>0</v>
      </c>
      <c r="S64" s="9">
        <f t="shared" si="50"/>
        <v>0</v>
      </c>
      <c r="T64" s="8" t="str">
        <f t="shared" si="51"/>
        <v>F</v>
      </c>
      <c r="U64" s="9"/>
      <c r="V64" s="9"/>
      <c r="W64" s="9">
        <f t="shared" si="52"/>
        <v>0</v>
      </c>
      <c r="X64" s="8" t="str">
        <f t="shared" si="53"/>
        <v>F</v>
      </c>
      <c r="AA64" s="8">
        <f t="shared" si="54"/>
        <v>0</v>
      </c>
      <c r="AB64" s="8" t="str">
        <f t="shared" si="55"/>
        <v>F</v>
      </c>
      <c r="AE64" s="8">
        <f t="shared" si="56"/>
        <v>0</v>
      </c>
      <c r="AF64" s="8" t="str">
        <f t="shared" si="57"/>
        <v>F</v>
      </c>
      <c r="AG64" s="9"/>
      <c r="AH64" s="8" t="str">
        <f t="shared" si="58"/>
        <v>F</v>
      </c>
      <c r="AI64" s="10">
        <f t="shared" si="59"/>
        <v>0</v>
      </c>
      <c r="AJ64" s="11">
        <f t="shared" si="60"/>
        <v>0</v>
      </c>
      <c r="AK64" s="11" t="str">
        <f t="shared" si="61"/>
        <v>Fail</v>
      </c>
      <c r="AL64" s="42">
        <f t="shared" si="62"/>
        <v>8</v>
      </c>
      <c r="AM64" s="8">
        <f t="shared" si="63"/>
        <v>0</v>
      </c>
      <c r="AN64" s="8">
        <f t="shared" si="64"/>
        <v>0</v>
      </c>
      <c r="AO64" s="8">
        <f t="shared" si="65"/>
        <v>0</v>
      </c>
      <c r="AP64" s="8">
        <f t="shared" si="66"/>
        <v>0</v>
      </c>
      <c r="AQ64" s="8">
        <f t="shared" si="67"/>
        <v>0</v>
      </c>
      <c r="AR64" s="8">
        <f t="shared" si="68"/>
        <v>0</v>
      </c>
      <c r="AS64" s="8">
        <f t="shared" si="69"/>
        <v>0</v>
      </c>
    </row>
    <row r="65" spans="3:45">
      <c r="C65" s="9"/>
      <c r="D65" s="9"/>
      <c r="E65" s="9">
        <f t="shared" si="43"/>
        <v>0</v>
      </c>
      <c r="F65" s="1"/>
      <c r="G65" s="9">
        <f t="shared" si="44"/>
        <v>0</v>
      </c>
      <c r="H65" s="9" t="str">
        <f t="shared" si="45"/>
        <v>F</v>
      </c>
      <c r="I65" s="2"/>
      <c r="K65" s="8">
        <f t="shared" si="46"/>
        <v>0</v>
      </c>
      <c r="L65" s="9" t="str">
        <f t="shared" si="47"/>
        <v>F</v>
      </c>
      <c r="O65" s="8">
        <f t="shared" si="48"/>
        <v>0</v>
      </c>
      <c r="P65" s="8" t="str">
        <f t="shared" si="49"/>
        <v>F</v>
      </c>
      <c r="Q65" s="14"/>
      <c r="R65" s="15">
        <f t="shared" si="12"/>
        <v>0</v>
      </c>
      <c r="S65" s="9">
        <f t="shared" si="50"/>
        <v>0</v>
      </c>
      <c r="T65" s="8" t="str">
        <f t="shared" si="51"/>
        <v>F</v>
      </c>
      <c r="U65" s="9"/>
      <c r="V65" s="9"/>
      <c r="W65" s="9">
        <f t="shared" si="52"/>
        <v>0</v>
      </c>
      <c r="X65" s="8" t="str">
        <f t="shared" si="53"/>
        <v>F</v>
      </c>
      <c r="AA65" s="8">
        <f t="shared" si="54"/>
        <v>0</v>
      </c>
      <c r="AB65" s="8" t="str">
        <f t="shared" si="55"/>
        <v>F</v>
      </c>
      <c r="AE65" s="8">
        <f t="shared" si="56"/>
        <v>0</v>
      </c>
      <c r="AF65" s="8" t="str">
        <f t="shared" si="57"/>
        <v>F</v>
      </c>
      <c r="AG65" s="9"/>
      <c r="AH65" s="8" t="str">
        <f t="shared" si="58"/>
        <v>F</v>
      </c>
      <c r="AI65" s="10">
        <f t="shared" si="59"/>
        <v>0</v>
      </c>
      <c r="AJ65" s="11">
        <f t="shared" si="60"/>
        <v>0</v>
      </c>
      <c r="AK65" s="11" t="str">
        <f t="shared" si="61"/>
        <v>Fail</v>
      </c>
      <c r="AL65" s="42">
        <f t="shared" si="62"/>
        <v>8</v>
      </c>
      <c r="AM65" s="8">
        <f t="shared" si="63"/>
        <v>0</v>
      </c>
      <c r="AN65" s="8">
        <f t="shared" si="64"/>
        <v>0</v>
      </c>
      <c r="AO65" s="8">
        <f t="shared" si="65"/>
        <v>0</v>
      </c>
      <c r="AP65" s="8">
        <f t="shared" si="66"/>
        <v>0</v>
      </c>
      <c r="AQ65" s="8">
        <f t="shared" si="67"/>
        <v>0</v>
      </c>
      <c r="AR65" s="8">
        <f t="shared" si="68"/>
        <v>0</v>
      </c>
      <c r="AS65" s="8">
        <f t="shared" si="69"/>
        <v>0</v>
      </c>
    </row>
    <row r="66" spans="3:45">
      <c r="C66" s="9"/>
      <c r="D66" s="9"/>
      <c r="E66" s="9">
        <f t="shared" si="43"/>
        <v>0</v>
      </c>
      <c r="F66" s="1"/>
      <c r="G66" s="9">
        <f t="shared" si="44"/>
        <v>0</v>
      </c>
      <c r="H66" s="9" t="str">
        <f t="shared" si="45"/>
        <v>F</v>
      </c>
      <c r="I66" s="2"/>
      <c r="K66" s="8">
        <f t="shared" si="46"/>
        <v>0</v>
      </c>
      <c r="L66" s="9" t="str">
        <f t="shared" si="47"/>
        <v>F</v>
      </c>
      <c r="O66" s="8">
        <f t="shared" si="48"/>
        <v>0</v>
      </c>
      <c r="P66" s="8" t="str">
        <f t="shared" si="49"/>
        <v>F</v>
      </c>
      <c r="Q66" s="14"/>
      <c r="R66" s="15">
        <f t="shared" si="12"/>
        <v>0</v>
      </c>
      <c r="S66" s="9">
        <f t="shared" si="50"/>
        <v>0</v>
      </c>
      <c r="T66" s="8" t="str">
        <f t="shared" si="51"/>
        <v>F</v>
      </c>
      <c r="U66" s="9"/>
      <c r="V66" s="9"/>
      <c r="W66" s="9">
        <f t="shared" si="52"/>
        <v>0</v>
      </c>
      <c r="X66" s="8" t="str">
        <f t="shared" si="53"/>
        <v>F</v>
      </c>
      <c r="AA66" s="8">
        <f t="shared" si="54"/>
        <v>0</v>
      </c>
      <c r="AB66" s="8" t="str">
        <f t="shared" si="55"/>
        <v>F</v>
      </c>
      <c r="AE66" s="8">
        <f t="shared" si="56"/>
        <v>0</v>
      </c>
      <c r="AF66" s="8" t="str">
        <f t="shared" si="57"/>
        <v>F</v>
      </c>
      <c r="AG66" s="9"/>
      <c r="AH66" s="8" t="str">
        <f t="shared" si="58"/>
        <v>F</v>
      </c>
      <c r="AI66" s="10">
        <f t="shared" si="59"/>
        <v>0</v>
      </c>
      <c r="AJ66" s="11">
        <f t="shared" si="60"/>
        <v>0</v>
      </c>
      <c r="AK66" s="11" t="str">
        <f t="shared" si="61"/>
        <v>Fail</v>
      </c>
      <c r="AL66" s="42">
        <f t="shared" si="62"/>
        <v>8</v>
      </c>
      <c r="AM66" s="8">
        <f t="shared" si="63"/>
        <v>0</v>
      </c>
      <c r="AN66" s="8">
        <f t="shared" si="64"/>
        <v>0</v>
      </c>
      <c r="AO66" s="8">
        <f t="shared" si="65"/>
        <v>0</v>
      </c>
      <c r="AP66" s="8">
        <f t="shared" si="66"/>
        <v>0</v>
      </c>
      <c r="AQ66" s="8">
        <f t="shared" si="67"/>
        <v>0</v>
      </c>
      <c r="AR66" s="8">
        <f t="shared" si="68"/>
        <v>0</v>
      </c>
      <c r="AS66" s="8">
        <f t="shared" si="69"/>
        <v>0</v>
      </c>
    </row>
    <row r="67" spans="3:45">
      <c r="C67" s="9"/>
      <c r="D67" s="9"/>
      <c r="E67" s="9">
        <f t="shared" si="43"/>
        <v>0</v>
      </c>
      <c r="F67" s="1"/>
      <c r="G67" s="9">
        <f t="shared" si="44"/>
        <v>0</v>
      </c>
      <c r="H67" s="9" t="str">
        <f t="shared" si="45"/>
        <v>F</v>
      </c>
      <c r="I67" s="2"/>
      <c r="K67" s="8">
        <f t="shared" si="46"/>
        <v>0</v>
      </c>
      <c r="L67" s="9" t="str">
        <f t="shared" si="47"/>
        <v>F</v>
      </c>
      <c r="O67" s="8">
        <f t="shared" si="48"/>
        <v>0</v>
      </c>
      <c r="P67" s="8" t="str">
        <f t="shared" si="49"/>
        <v>F</v>
      </c>
      <c r="Q67" s="14"/>
      <c r="R67" s="15">
        <f t="shared" si="12"/>
        <v>0</v>
      </c>
      <c r="S67" s="9">
        <f t="shared" si="50"/>
        <v>0</v>
      </c>
      <c r="T67" s="8" t="str">
        <f t="shared" si="51"/>
        <v>F</v>
      </c>
      <c r="U67" s="9"/>
      <c r="V67" s="9"/>
      <c r="W67" s="9">
        <f t="shared" si="52"/>
        <v>0</v>
      </c>
      <c r="X67" s="8" t="str">
        <f t="shared" si="53"/>
        <v>F</v>
      </c>
      <c r="AA67" s="8">
        <f t="shared" si="54"/>
        <v>0</v>
      </c>
      <c r="AB67" s="8" t="str">
        <f t="shared" si="55"/>
        <v>F</v>
      </c>
      <c r="AE67" s="8">
        <f t="shared" si="56"/>
        <v>0</v>
      </c>
      <c r="AF67" s="8" t="str">
        <f t="shared" si="57"/>
        <v>F</v>
      </c>
      <c r="AG67" s="9"/>
      <c r="AH67" s="8" t="str">
        <f t="shared" si="58"/>
        <v>F</v>
      </c>
      <c r="AI67" s="10">
        <f t="shared" si="59"/>
        <v>0</v>
      </c>
      <c r="AJ67" s="11">
        <f t="shared" si="60"/>
        <v>0</v>
      </c>
      <c r="AK67" s="11" t="str">
        <f t="shared" si="61"/>
        <v>Fail</v>
      </c>
      <c r="AL67" s="42">
        <f t="shared" si="62"/>
        <v>8</v>
      </c>
      <c r="AM67" s="8">
        <f t="shared" si="63"/>
        <v>0</v>
      </c>
      <c r="AN67" s="8">
        <f t="shared" si="64"/>
        <v>0</v>
      </c>
      <c r="AO67" s="8">
        <f t="shared" si="65"/>
        <v>0</v>
      </c>
      <c r="AP67" s="8">
        <f t="shared" si="66"/>
        <v>0</v>
      </c>
      <c r="AQ67" s="8">
        <f t="shared" si="67"/>
        <v>0</v>
      </c>
      <c r="AR67" s="8">
        <f t="shared" si="68"/>
        <v>0</v>
      </c>
      <c r="AS67" s="8">
        <f t="shared" si="69"/>
        <v>0</v>
      </c>
    </row>
  </sheetData>
  <autoFilter ref="A2:BK61"/>
  <mergeCells count="1">
    <mergeCell ref="A1:AL1"/>
  </mergeCells>
  <conditionalFormatting sqref="A2:XFD2 A68:XFD1048576 B20:B62 A3:A62 A63:B67 C3:E67 G3:H67 J3:XFD67">
    <cfRule type="containsText" dxfId="2" priority="1" operator="containsText" text="F">
      <formula>NOT(ISERROR(SEARCH("F",A2)))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/>
  <pageMargins left="0" right="0" top="0" bottom="0" header="0.3" footer="0.3"/>
  <pageSetup paperSize="5" scale="10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opLeftCell="A4" zoomScale="115" zoomScaleNormal="115" workbookViewId="0">
      <selection activeCell="K13" sqref="K13"/>
    </sheetView>
  </sheetViews>
  <sheetFormatPr defaultRowHeight="15"/>
  <cols>
    <col min="2" max="2" width="24.5703125" bestFit="1" customWidth="1"/>
    <col min="3" max="5" width="6.2851562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91" t="s">
        <v>41</v>
      </c>
      <c r="C2" s="92"/>
      <c r="D2" s="92"/>
      <c r="E2" s="92"/>
      <c r="F2" s="92"/>
      <c r="G2" s="92"/>
      <c r="H2" s="92"/>
      <c r="I2" s="93"/>
    </row>
    <row r="3" spans="2:9" ht="21">
      <c r="B3" s="94" t="s">
        <v>137</v>
      </c>
      <c r="C3" s="95"/>
      <c r="D3" s="95"/>
      <c r="E3" s="95"/>
      <c r="F3" s="95"/>
      <c r="G3" s="95"/>
      <c r="H3" s="95"/>
      <c r="I3" s="96"/>
    </row>
    <row r="4" spans="2:9" ht="25.5">
      <c r="B4" s="97" t="s">
        <v>88</v>
      </c>
      <c r="C4" s="98"/>
      <c r="D4" s="98"/>
      <c r="E4" s="98"/>
      <c r="F4" s="98"/>
      <c r="G4" s="98"/>
      <c r="H4" s="98"/>
      <c r="I4" s="99"/>
    </row>
    <row r="5" spans="2:9" ht="31.5">
      <c r="B5" s="100" t="s">
        <v>42</v>
      </c>
      <c r="C5" s="101"/>
      <c r="D5" s="101"/>
      <c r="E5" s="101"/>
      <c r="F5" s="101"/>
      <c r="G5" s="101"/>
      <c r="H5" s="101"/>
      <c r="I5" s="102"/>
    </row>
    <row r="6" spans="2:9" ht="27" customHeight="1">
      <c r="B6" s="54" t="s">
        <v>43</v>
      </c>
      <c r="C6" s="103" t="str">
        <f>VLOOKUP(F8,'Section A'!A3:AI138,2,FALSE)</f>
        <v>‡gvt mvBdzj Bmjvg wmqvg</v>
      </c>
      <c r="D6" s="104"/>
      <c r="E6" s="104"/>
      <c r="F6" s="104"/>
      <c r="G6" s="104"/>
      <c r="H6" s="104"/>
      <c r="I6" s="105"/>
    </row>
    <row r="7" spans="2:9" ht="15.75" thickBot="1">
      <c r="B7" s="16"/>
      <c r="C7" s="88"/>
      <c r="D7" s="88"/>
      <c r="E7" s="88"/>
      <c r="F7" s="88"/>
      <c r="G7" s="88"/>
      <c r="H7" s="17"/>
      <c r="I7" s="18"/>
    </row>
    <row r="8" spans="2:9" ht="23.25" customHeight="1" thickBot="1">
      <c r="B8" s="54" t="s">
        <v>44</v>
      </c>
      <c r="C8" s="55" t="s">
        <v>77</v>
      </c>
      <c r="D8" s="85" t="s">
        <v>45</v>
      </c>
      <c r="E8" s="86"/>
      <c r="F8" s="56">
        <v>5</v>
      </c>
      <c r="G8" s="57" t="s">
        <v>46</v>
      </c>
      <c r="H8" s="58" t="s">
        <v>75</v>
      </c>
      <c r="I8" s="19"/>
    </row>
    <row r="9" spans="2:9">
      <c r="B9" s="20"/>
      <c r="C9" s="17"/>
      <c r="D9" s="17"/>
      <c r="E9" s="17"/>
      <c r="F9" s="17"/>
      <c r="G9" s="17"/>
      <c r="H9" s="17"/>
      <c r="I9" s="18"/>
    </row>
    <row r="10" spans="2:9" ht="69" customHeight="1">
      <c r="B10" s="33" t="s">
        <v>47</v>
      </c>
      <c r="C10" s="34" t="s">
        <v>48</v>
      </c>
      <c r="D10" s="34" t="s">
        <v>49</v>
      </c>
      <c r="E10" s="34" t="s">
        <v>50</v>
      </c>
      <c r="F10" s="35" t="s">
        <v>51</v>
      </c>
      <c r="G10" s="68" t="s">
        <v>52</v>
      </c>
      <c r="H10" s="35" t="s">
        <v>53</v>
      </c>
      <c r="I10" s="36" t="s">
        <v>54</v>
      </c>
    </row>
    <row r="11" spans="2:9" ht="34.5" customHeight="1">
      <c r="B11" s="37" t="s">
        <v>55</v>
      </c>
      <c r="C11" s="38">
        <f>VLOOKUP(F8,'Section A'!A3:AI138,3,FALSE)</f>
        <v>47</v>
      </c>
      <c r="D11" s="38">
        <f>VLOOKUP(F8,'Section A'!A3:AI138,4,FALSE)</f>
        <v>29</v>
      </c>
      <c r="E11" s="38"/>
      <c r="F11" s="38">
        <f>VLOOKUP(F8,'Section A'!A3:AI138,5,FALSE)</f>
        <v>76</v>
      </c>
      <c r="G11" s="87" t="str">
        <f>VLOOKUP(F8,'Section A'!A3:AI138,8,FALSE)</f>
        <v>A</v>
      </c>
      <c r="H11" s="89">
        <f>VLOOKUP(F8,'Section A'!A3:AI138,35,FALSE)</f>
        <v>476</v>
      </c>
      <c r="I11" s="90">
        <f>VLOOKUP(F8,'Section A'!A3:AK138,37,FALSE)</f>
        <v>3.2142857142857144</v>
      </c>
    </row>
    <row r="12" spans="2:9" ht="34.5" customHeight="1">
      <c r="B12" s="37" t="s">
        <v>56</v>
      </c>
      <c r="C12" s="38"/>
      <c r="D12" s="38"/>
      <c r="E12" s="38"/>
      <c r="F12" s="38">
        <f>VLOOKUP(F8,'Section A'!A3:AI138,6,FALSE)</f>
        <v>31</v>
      </c>
      <c r="G12" s="87"/>
      <c r="H12" s="89"/>
      <c r="I12" s="90"/>
    </row>
    <row r="13" spans="2:9" ht="34.5" customHeight="1">
      <c r="B13" s="37" t="s">
        <v>57</v>
      </c>
      <c r="C13" s="38"/>
      <c r="D13" s="38"/>
      <c r="E13" s="38"/>
      <c r="F13" s="38">
        <f>VLOOKUP(F8,'Section A'!A3:AI138,9,FALSE)</f>
        <v>43</v>
      </c>
      <c r="G13" s="87" t="str">
        <f>VLOOKUP(F8,'Section A'!A3:AI138,12,FALSE)</f>
        <v>C</v>
      </c>
      <c r="H13" s="89"/>
      <c r="I13" s="90"/>
    </row>
    <row r="14" spans="2:9" ht="34.5" customHeight="1">
      <c r="B14" s="37" t="s">
        <v>58</v>
      </c>
      <c r="C14" s="38"/>
      <c r="D14" s="38"/>
      <c r="E14" s="38"/>
      <c r="F14" s="38">
        <f>VLOOKUP(F8,'Section A'!A3:AI138,10,FALSE)</f>
        <v>23</v>
      </c>
      <c r="G14" s="87"/>
      <c r="H14" s="89"/>
      <c r="I14" s="90"/>
    </row>
    <row r="15" spans="2:9" ht="34.5" customHeight="1">
      <c r="B15" s="37" t="s">
        <v>59</v>
      </c>
      <c r="C15" s="38">
        <f>VLOOKUP(F8,'Section A'!A3:AI138,13,FALSE)</f>
        <v>38</v>
      </c>
      <c r="D15" s="38">
        <f>VLOOKUP(F8,'Section A'!A3:AI138,14,FALSE)</f>
        <v>11</v>
      </c>
      <c r="E15" s="38"/>
      <c r="F15" s="38">
        <f>VLOOKUP(F8,'Section A'!A3:AI138,15,FALSE)</f>
        <v>49</v>
      </c>
      <c r="G15" s="39" t="str">
        <f>VLOOKUP(F8,'Section A'!A3:AI138,16,FALSE)</f>
        <v>C</v>
      </c>
      <c r="H15" s="89"/>
      <c r="I15" s="90"/>
    </row>
    <row r="16" spans="2:9" ht="34.5" customHeight="1">
      <c r="B16" s="37" t="s">
        <v>61</v>
      </c>
      <c r="C16" s="38"/>
      <c r="D16" s="38">
        <f>VLOOKUP(F8,'Section A'!A3:AI138,17,FALSE)</f>
        <v>18</v>
      </c>
      <c r="E16" s="38">
        <f>VLOOKUP(F8,'Section A'!A3:AI138,18,FALSE)</f>
        <v>20</v>
      </c>
      <c r="F16" s="38">
        <f>VLOOKUP(F8,'Section A'!A3:AI138,19,FALSE)</f>
        <v>38</v>
      </c>
      <c r="G16" s="39" t="str">
        <f>VLOOKUP(F8,'Section A'!A3:AI138,20,FALSE)</f>
        <v>A</v>
      </c>
      <c r="H16" s="89"/>
      <c r="I16" s="90"/>
    </row>
    <row r="17" spans="2:9" ht="34.5" customHeight="1">
      <c r="B17" s="37" t="s">
        <v>62</v>
      </c>
      <c r="C17" s="38">
        <f>VLOOKUP(F8,'Section A'!A3:AI138,21,FALSE)</f>
        <v>32</v>
      </c>
      <c r="D17" s="38">
        <f>VLOOKUP(F8,'Section A'!A3:AI138,22,FALSE)</f>
        <v>20</v>
      </c>
      <c r="E17" s="38"/>
      <c r="F17" s="38">
        <f>VLOOKUP(F8,'Section A'!A3:AI138,23,FALSE)</f>
        <v>52</v>
      </c>
      <c r="G17" s="39" t="str">
        <f>VLOOKUP(F8,'Section A'!A3:AI138,24,FALSE)</f>
        <v>B</v>
      </c>
      <c r="H17" s="89"/>
      <c r="I17" s="90"/>
    </row>
    <row r="18" spans="2:9" ht="34.5" customHeight="1">
      <c r="B18" s="37" t="s">
        <v>60</v>
      </c>
      <c r="C18" s="38">
        <f>VLOOKUP(F8,'Section A'!A3:AI138,25,FALSE)</f>
        <v>49</v>
      </c>
      <c r="D18" s="38">
        <f>VLOOKUP(F8,'Section A'!A3:AI138,26,FALSE)</f>
        <v>21</v>
      </c>
      <c r="E18" s="38"/>
      <c r="F18" s="38">
        <f>VLOOKUP(F8,'Section A'!A3:AI138,27,FALSE)</f>
        <v>70</v>
      </c>
      <c r="G18" s="39" t="str">
        <f>VLOOKUP(F8,'Section A'!A3:AI138,28,FALSE)</f>
        <v>A</v>
      </c>
      <c r="H18" s="89"/>
      <c r="I18" s="90"/>
    </row>
    <row r="19" spans="2:9" ht="34.5" customHeight="1">
      <c r="B19" s="37" t="s">
        <v>64</v>
      </c>
      <c r="C19" s="38">
        <f>VLOOKUP(F8,'Section A'!A3:AI138,29,FALSE)</f>
        <v>44</v>
      </c>
      <c r="D19" s="38">
        <f>VLOOKUP(F8,'Section A'!A3:AI138,30,FALSE)</f>
        <v>19</v>
      </c>
      <c r="E19" s="38"/>
      <c r="F19" s="38">
        <f>VLOOKUP(F8,'Section A'!A3:AI138,31,FALSE)</f>
        <v>63</v>
      </c>
      <c r="G19" s="39" t="str">
        <f>VLOOKUP(F8,'Section A'!A3:AI138,32,FALSE)</f>
        <v>A-</v>
      </c>
      <c r="H19" s="89"/>
      <c r="I19" s="90"/>
    </row>
    <row r="20" spans="2:9" ht="34.5" customHeight="1">
      <c r="B20" s="37" t="s">
        <v>73</v>
      </c>
      <c r="C20" s="38"/>
      <c r="D20" s="40"/>
      <c r="E20" s="40"/>
      <c r="F20" s="38">
        <f>VLOOKUP(F8,'Section A'!A3:AI138,33,FALSE)</f>
        <v>31</v>
      </c>
      <c r="G20" s="41" t="str">
        <f>VLOOKUP(F8,'Section A'!A3:AI138,34,FALSE)</f>
        <v>A-</v>
      </c>
      <c r="H20" s="89"/>
      <c r="I20" s="90"/>
    </row>
    <row r="21" spans="2:9" ht="26.25" customHeight="1">
      <c r="B21" s="31"/>
      <c r="C21" s="28"/>
      <c r="D21" s="28"/>
      <c r="E21" s="28"/>
      <c r="F21" s="28"/>
      <c r="G21" s="29"/>
      <c r="H21" s="30"/>
      <c r="I21" s="32"/>
    </row>
    <row r="22" spans="2:9">
      <c r="B22" s="21"/>
      <c r="C22" s="17"/>
      <c r="D22" s="17"/>
      <c r="E22" s="67"/>
      <c r="F22" s="17"/>
      <c r="G22" s="17"/>
      <c r="H22" s="17"/>
      <c r="I22" s="18"/>
    </row>
    <row r="23" spans="2:9">
      <c r="B23" s="21"/>
      <c r="C23" s="17"/>
      <c r="D23" s="17"/>
      <c r="E23" s="17"/>
      <c r="F23" s="17"/>
      <c r="G23" s="17"/>
      <c r="H23" s="17"/>
      <c r="I23" s="18"/>
    </row>
    <row r="24" spans="2:9" ht="15.75">
      <c r="B24" s="22"/>
      <c r="C24" s="17"/>
      <c r="D24" s="17"/>
      <c r="E24" s="17"/>
      <c r="F24" s="17"/>
      <c r="G24" s="17"/>
      <c r="H24" s="17"/>
      <c r="I24" s="18"/>
    </row>
    <row r="25" spans="2:9" ht="15.75">
      <c r="B25" s="23" t="s">
        <v>63</v>
      </c>
      <c r="C25" s="27"/>
      <c r="D25" s="27"/>
      <c r="E25" s="17"/>
      <c r="F25" s="17"/>
      <c r="G25" s="17"/>
      <c r="H25" s="83" t="s">
        <v>66</v>
      </c>
      <c r="I25" s="84"/>
    </row>
    <row r="26" spans="2:9" ht="15.75" thickBot="1">
      <c r="B26" s="24"/>
      <c r="C26" s="82" t="s">
        <v>65</v>
      </c>
      <c r="D26" s="82"/>
      <c r="E26" s="82"/>
      <c r="F26" s="82"/>
      <c r="G26" s="82"/>
      <c r="H26" s="25"/>
      <c r="I26" s="26"/>
    </row>
  </sheetData>
  <mergeCells count="13">
    <mergeCell ref="C7:G7"/>
    <mergeCell ref="H11:H20"/>
    <mergeCell ref="I11:I20"/>
    <mergeCell ref="B2:I2"/>
    <mergeCell ref="B3:I3"/>
    <mergeCell ref="B4:I4"/>
    <mergeCell ref="B5:I5"/>
    <mergeCell ref="C6:I6"/>
    <mergeCell ref="C26:G26"/>
    <mergeCell ref="H25:I25"/>
    <mergeCell ref="D8:E8"/>
    <mergeCell ref="G11:G12"/>
    <mergeCell ref="G13:G14"/>
  </mergeCells>
  <pageMargins left="0.2" right="0.2" top="0.25" bottom="0.25" header="0.3" footer="0.3"/>
  <pageSetup paperSize="11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zoomScale="115" zoomScaleNormal="115" zoomScaleSheetLayoutView="100" zoomScalePageLayoutView="85" workbookViewId="0">
      <selection activeCell="K11" sqref="K11"/>
    </sheetView>
  </sheetViews>
  <sheetFormatPr defaultRowHeight="15"/>
  <cols>
    <col min="2" max="2" width="24.5703125" bestFit="1" customWidth="1"/>
    <col min="3" max="5" width="6.2851562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91" t="s">
        <v>41</v>
      </c>
      <c r="C2" s="92"/>
      <c r="D2" s="92"/>
      <c r="E2" s="92"/>
      <c r="F2" s="92"/>
      <c r="G2" s="92"/>
      <c r="H2" s="92"/>
      <c r="I2" s="93"/>
    </row>
    <row r="3" spans="2:9" ht="21">
      <c r="B3" s="94" t="s">
        <v>137</v>
      </c>
      <c r="C3" s="95"/>
      <c r="D3" s="95"/>
      <c r="E3" s="95"/>
      <c r="F3" s="95"/>
      <c r="G3" s="95"/>
      <c r="H3" s="95"/>
      <c r="I3" s="96"/>
    </row>
    <row r="4" spans="2:9" ht="25.5">
      <c r="B4" s="97" t="s">
        <v>88</v>
      </c>
      <c r="C4" s="98"/>
      <c r="D4" s="98"/>
      <c r="E4" s="98"/>
      <c r="F4" s="98"/>
      <c r="G4" s="98"/>
      <c r="H4" s="98"/>
      <c r="I4" s="99"/>
    </row>
    <row r="5" spans="2:9" ht="31.5">
      <c r="B5" s="106" t="s">
        <v>42</v>
      </c>
      <c r="C5" s="107"/>
      <c r="D5" s="107"/>
      <c r="E5" s="107"/>
      <c r="F5" s="107"/>
      <c r="G5" s="107"/>
      <c r="H5" s="107"/>
      <c r="I5" s="108"/>
    </row>
    <row r="6" spans="2:9" ht="27" customHeight="1">
      <c r="B6" s="54" t="s">
        <v>43</v>
      </c>
      <c r="C6" s="103" t="str">
        <f>VLOOKUP(F8,'Section B'!A3:AI138,2,FALSE)</f>
        <v>RvbœvZzj gvIqv ¯^b©v</v>
      </c>
      <c r="D6" s="104"/>
      <c r="E6" s="104"/>
      <c r="F6" s="104"/>
      <c r="G6" s="104"/>
      <c r="H6" s="104"/>
      <c r="I6" s="105"/>
    </row>
    <row r="7" spans="2:9" ht="15.75" thickBot="1">
      <c r="B7" s="16"/>
      <c r="C7" s="88"/>
      <c r="D7" s="88"/>
      <c r="E7" s="88"/>
      <c r="F7" s="88"/>
      <c r="G7" s="88"/>
      <c r="H7" s="17"/>
      <c r="I7" s="18"/>
    </row>
    <row r="8" spans="2:9" ht="23.25" customHeight="1" thickBot="1">
      <c r="B8" s="54" t="s">
        <v>44</v>
      </c>
      <c r="C8" s="55" t="s">
        <v>77</v>
      </c>
      <c r="D8" s="85" t="s">
        <v>45</v>
      </c>
      <c r="E8" s="86"/>
      <c r="F8" s="56">
        <v>2</v>
      </c>
      <c r="G8" s="57" t="s">
        <v>46</v>
      </c>
      <c r="H8" s="58" t="s">
        <v>76</v>
      </c>
      <c r="I8" s="19"/>
    </row>
    <row r="9" spans="2:9">
      <c r="B9" s="20"/>
      <c r="C9" s="17"/>
      <c r="D9" s="17"/>
      <c r="E9" s="17"/>
      <c r="F9" s="17"/>
      <c r="G9" s="17"/>
      <c r="H9" s="17"/>
      <c r="I9" s="18"/>
    </row>
    <row r="10" spans="2:9" ht="69" customHeight="1">
      <c r="B10" s="33" t="s">
        <v>47</v>
      </c>
      <c r="C10" s="34" t="s">
        <v>48</v>
      </c>
      <c r="D10" s="34" t="s">
        <v>49</v>
      </c>
      <c r="E10" s="34" t="s">
        <v>50</v>
      </c>
      <c r="F10" s="35" t="s">
        <v>51</v>
      </c>
      <c r="G10" s="68" t="s">
        <v>52</v>
      </c>
      <c r="H10" s="35" t="s">
        <v>53</v>
      </c>
      <c r="I10" s="36" t="s">
        <v>54</v>
      </c>
    </row>
    <row r="11" spans="2:9" ht="34.5" customHeight="1">
      <c r="B11" s="37" t="s">
        <v>55</v>
      </c>
      <c r="C11" s="38">
        <f>VLOOKUP(F8,'Section B'!A3:AI138,3,FALSE)</f>
        <v>0</v>
      </c>
      <c r="D11" s="38">
        <f>VLOOKUP(F8,'Section B'!A3:AI138,4,FALSE)</f>
        <v>0</v>
      </c>
      <c r="E11" s="38"/>
      <c r="F11" s="38">
        <f>VLOOKUP(F8,'Section B'!A3:AI138,5,FALSE)</f>
        <v>0</v>
      </c>
      <c r="G11" s="87" t="str">
        <f>VLOOKUP(F8,'Section B'!A3:AI138,8,FALSE)</f>
        <v>F</v>
      </c>
      <c r="H11" s="89">
        <f>VLOOKUP(F8,'Section B'!A3:AI138,35,FALSE)</f>
        <v>46</v>
      </c>
      <c r="I11" s="90" t="str">
        <f>VLOOKUP(F8,'Section B'!A3:AK138,37,FALSE)</f>
        <v>Fail</v>
      </c>
    </row>
    <row r="12" spans="2:9" ht="34.5" customHeight="1">
      <c r="B12" s="37" t="s">
        <v>56</v>
      </c>
      <c r="C12" s="38"/>
      <c r="D12" s="38"/>
      <c r="E12" s="38"/>
      <c r="F12" s="38">
        <f>VLOOKUP(F8,'Section B'!A3:AI138,6,FALSE)</f>
        <v>0</v>
      </c>
      <c r="G12" s="87"/>
      <c r="H12" s="89"/>
      <c r="I12" s="90"/>
    </row>
    <row r="13" spans="2:9" ht="34.5" customHeight="1">
      <c r="B13" s="37" t="s">
        <v>57</v>
      </c>
      <c r="C13" s="38"/>
      <c r="D13" s="38"/>
      <c r="E13" s="38"/>
      <c r="F13" s="38">
        <f>VLOOKUP(F8,'Section B'!A3:AI138,9,FALSE)</f>
        <v>0</v>
      </c>
      <c r="G13" s="87" t="str">
        <f>VLOOKUP(F8,'Section B'!A3:AI138,12,FALSE)</f>
        <v>F</v>
      </c>
      <c r="H13" s="89"/>
      <c r="I13" s="90"/>
    </row>
    <row r="14" spans="2:9" ht="34.5" customHeight="1">
      <c r="B14" s="37" t="s">
        <v>58</v>
      </c>
      <c r="C14" s="38"/>
      <c r="D14" s="38"/>
      <c r="E14" s="38"/>
      <c r="F14" s="38">
        <f>VLOOKUP(F8,'Section B'!A3:AI138,10,FALSE)</f>
        <v>0</v>
      </c>
      <c r="G14" s="87"/>
      <c r="H14" s="89"/>
      <c r="I14" s="90"/>
    </row>
    <row r="15" spans="2:9" ht="34.5" customHeight="1">
      <c r="B15" s="37" t="s">
        <v>59</v>
      </c>
      <c r="C15" s="38">
        <f>VLOOKUP(F8,'Section B'!A3:AI138,13,FALSE)</f>
        <v>0</v>
      </c>
      <c r="D15" s="38">
        <f>VLOOKUP(F8,'Section B'!A3:AI138,14,FALSE)</f>
        <v>0</v>
      </c>
      <c r="E15" s="38"/>
      <c r="F15" s="38">
        <f>VLOOKUP(F8,'Section B'!A3:AI138,15,FALSE)</f>
        <v>0</v>
      </c>
      <c r="G15" s="53" t="str">
        <f>VLOOKUP(F8,'Section B'!A3:AI138,16,FALSE)</f>
        <v>F</v>
      </c>
      <c r="H15" s="89"/>
      <c r="I15" s="90"/>
    </row>
    <row r="16" spans="2:9" ht="34.5" customHeight="1">
      <c r="B16" s="37" t="s">
        <v>61</v>
      </c>
      <c r="C16" s="38"/>
      <c r="D16" s="38">
        <f>VLOOKUP(F8,'Section B'!A3:AI138,17,FALSE)</f>
        <v>21</v>
      </c>
      <c r="E16" s="38">
        <f>VLOOKUP(F8,'Section B'!A3:AI138,18,FALSE)</f>
        <v>25</v>
      </c>
      <c r="F16" s="38">
        <f>VLOOKUP(F8,'Section B'!A3:AI138,19,FALSE)</f>
        <v>46</v>
      </c>
      <c r="G16" s="53" t="str">
        <f>VLOOKUP(F8,'Section B'!A3:AI138,20,FALSE)</f>
        <v>A+</v>
      </c>
      <c r="H16" s="89"/>
      <c r="I16" s="90"/>
    </row>
    <row r="17" spans="2:9" ht="34.5" customHeight="1">
      <c r="B17" s="37" t="s">
        <v>62</v>
      </c>
      <c r="C17" s="38">
        <f>VLOOKUP(F8,'Section B'!A3:AI138,21,FALSE)</f>
        <v>0</v>
      </c>
      <c r="D17" s="38">
        <f>VLOOKUP(F8,'Section B'!A3:AI138,22,FALSE)</f>
        <v>0</v>
      </c>
      <c r="E17" s="38"/>
      <c r="F17" s="38">
        <f>VLOOKUP(F8,'Section B'!A3:AI138,23,FALSE)</f>
        <v>0</v>
      </c>
      <c r="G17" s="53" t="str">
        <f>VLOOKUP(F8,'Section B'!A3:AI138,24,FALSE)</f>
        <v>F</v>
      </c>
      <c r="H17" s="89"/>
      <c r="I17" s="90"/>
    </row>
    <row r="18" spans="2:9" ht="34.5" customHeight="1">
      <c r="B18" s="37" t="s">
        <v>60</v>
      </c>
      <c r="C18" s="38">
        <f>VLOOKUP(F8,'Section B'!A3:AI138,25,FALSE)</f>
        <v>0</v>
      </c>
      <c r="D18" s="38">
        <f>VLOOKUP(F8,'Section B'!A3:AI138,26,FALSE)</f>
        <v>0</v>
      </c>
      <c r="E18" s="38"/>
      <c r="F18" s="38">
        <f>VLOOKUP(F8,'Section B'!A3:AI138,27,FALSE)</f>
        <v>0</v>
      </c>
      <c r="G18" s="53" t="str">
        <f>VLOOKUP(F8,'Section B'!A3:AI138,28,FALSE)</f>
        <v>F</v>
      </c>
      <c r="H18" s="89"/>
      <c r="I18" s="90"/>
    </row>
    <row r="19" spans="2:9" ht="34.5" customHeight="1">
      <c r="B19" s="37" t="s">
        <v>64</v>
      </c>
      <c r="C19" s="38">
        <f>VLOOKUP(F8,'Section B'!A3:AI138,29,FALSE)</f>
        <v>0</v>
      </c>
      <c r="D19" s="38">
        <f>VLOOKUP(F8,'Section B'!A3:AI138,30,FALSE)</f>
        <v>0</v>
      </c>
      <c r="E19" s="38"/>
      <c r="F19" s="38">
        <f>VLOOKUP(F8,'Section B'!A3:AI138,31,FALSE)</f>
        <v>0</v>
      </c>
      <c r="G19" s="53" t="str">
        <f>VLOOKUP(F8,'Section B'!A3:AI138,32,FALSE)</f>
        <v>F</v>
      </c>
      <c r="H19" s="89"/>
      <c r="I19" s="90"/>
    </row>
    <row r="20" spans="2:9" ht="34.5" customHeight="1">
      <c r="B20" s="37" t="s">
        <v>73</v>
      </c>
      <c r="C20" s="38"/>
      <c r="D20" s="40"/>
      <c r="E20" s="40"/>
      <c r="F20" s="38">
        <f>VLOOKUP(F8,'Section B'!A3:AI138,33,FALSE)</f>
        <v>0</v>
      </c>
      <c r="G20" s="41" t="str">
        <f>VLOOKUP(F8,'Section B'!A3:AI138,34,FALSE)</f>
        <v>F</v>
      </c>
      <c r="H20" s="89"/>
      <c r="I20" s="90"/>
    </row>
    <row r="21" spans="2:9" ht="26.25" customHeight="1">
      <c r="B21" s="31"/>
      <c r="C21" s="28"/>
      <c r="D21" s="28"/>
      <c r="E21" s="28"/>
      <c r="F21" s="28"/>
      <c r="G21" s="29"/>
      <c r="H21" s="30"/>
      <c r="I21" s="32"/>
    </row>
    <row r="22" spans="2:9">
      <c r="B22" s="21"/>
      <c r="C22" s="17"/>
      <c r="D22" s="17"/>
      <c r="E22" s="17"/>
      <c r="F22" s="17"/>
      <c r="G22" s="17"/>
      <c r="H22" s="17"/>
      <c r="I22" s="18"/>
    </row>
    <row r="23" spans="2:9">
      <c r="B23" s="21"/>
      <c r="C23" s="17"/>
      <c r="D23" s="17"/>
      <c r="E23" s="17"/>
      <c r="F23" s="17"/>
      <c r="G23" s="17"/>
      <c r="H23" s="17"/>
      <c r="I23" s="18"/>
    </row>
    <row r="24" spans="2:9" ht="15.75">
      <c r="B24" s="22"/>
      <c r="C24" s="17"/>
      <c r="D24" s="17"/>
      <c r="E24" s="17"/>
      <c r="F24" s="17"/>
      <c r="G24" s="17"/>
      <c r="H24" s="17"/>
      <c r="I24" s="18"/>
    </row>
    <row r="25" spans="2:9" ht="15.75">
      <c r="B25" s="23" t="s">
        <v>63</v>
      </c>
      <c r="C25" s="27"/>
      <c r="D25" s="27"/>
      <c r="E25" s="17"/>
      <c r="F25" s="17"/>
      <c r="G25" s="17"/>
      <c r="H25" s="83" t="s">
        <v>66</v>
      </c>
      <c r="I25" s="84"/>
    </row>
    <row r="26" spans="2:9" ht="15.75" thickBot="1">
      <c r="B26" s="24"/>
      <c r="C26" s="82" t="s">
        <v>65</v>
      </c>
      <c r="D26" s="82"/>
      <c r="E26" s="82"/>
      <c r="F26" s="82"/>
      <c r="G26" s="82"/>
      <c r="H26" s="25"/>
      <c r="I26" s="26"/>
    </row>
  </sheetData>
  <mergeCells count="13">
    <mergeCell ref="C26:G26"/>
    <mergeCell ref="B2:I2"/>
    <mergeCell ref="B3:I3"/>
    <mergeCell ref="B4:I4"/>
    <mergeCell ref="B5:I5"/>
    <mergeCell ref="C6:I6"/>
    <mergeCell ref="C7:G7"/>
    <mergeCell ref="D8:E8"/>
    <mergeCell ref="G11:G12"/>
    <mergeCell ref="G13:G14"/>
    <mergeCell ref="H11:H20"/>
    <mergeCell ref="I11:I20"/>
    <mergeCell ref="H25:I25"/>
  </mergeCells>
  <pageMargins left="0.25" right="0.25" top="0.25" bottom="0.25" header="0.3" footer="0.3"/>
  <pageSetup paperSize="11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51"/>
  <sheetViews>
    <sheetView topLeftCell="A3" workbookViewId="0">
      <selection activeCell="H55" sqref="H55"/>
    </sheetView>
  </sheetViews>
  <sheetFormatPr defaultRowHeight="15"/>
  <cols>
    <col min="2" max="2" width="17.5703125" customWidth="1"/>
    <col min="3" max="3" width="10" style="44" customWidth="1"/>
    <col min="4" max="4" width="29.85546875" customWidth="1"/>
    <col min="5" max="5" width="9.140625" customWidth="1"/>
    <col min="6" max="6" width="14.7109375" style="45" customWidth="1"/>
    <col min="7" max="7" width="13.7109375" style="46" customWidth="1"/>
  </cols>
  <sheetData>
    <row r="2" spans="3:8" ht="48.75">
      <c r="C2" s="109" t="s">
        <v>69</v>
      </c>
      <c r="D2" s="109"/>
      <c r="E2" s="109"/>
      <c r="F2" s="109"/>
      <c r="G2" s="109"/>
    </row>
    <row r="3" spans="3:8" ht="30">
      <c r="C3" s="110" t="s">
        <v>74</v>
      </c>
      <c r="D3" s="110"/>
      <c r="E3" s="110"/>
      <c r="F3" s="110"/>
      <c r="G3" s="110"/>
    </row>
    <row r="4" spans="3:8" ht="27.75">
      <c r="C4" s="111" t="s">
        <v>79</v>
      </c>
      <c r="D4" s="111"/>
      <c r="E4" s="111"/>
      <c r="F4" s="111"/>
      <c r="G4" s="111"/>
    </row>
    <row r="5" spans="3:8" ht="11.25" customHeight="1"/>
    <row r="6" spans="3:8" ht="42" customHeight="1">
      <c r="C6" s="50" t="s">
        <v>68</v>
      </c>
      <c r="D6" s="48" t="s">
        <v>0</v>
      </c>
      <c r="E6" s="48" t="s">
        <v>78</v>
      </c>
      <c r="F6" s="59" t="s">
        <v>32</v>
      </c>
      <c r="G6" s="51" t="s">
        <v>54</v>
      </c>
      <c r="H6" s="43"/>
    </row>
    <row r="7" spans="3:8" ht="21.75" hidden="1">
      <c r="C7" s="47"/>
      <c r="D7" s="40" t="str">
        <f>+'Section A'!B46</f>
        <v>এম. নাহিদুল ইসলাম</v>
      </c>
      <c r="E7" s="52">
        <f>+'Section A'!A46</f>
        <v>46</v>
      </c>
      <c r="F7" s="48">
        <f>+'Section A'!AI46</f>
        <v>279</v>
      </c>
      <c r="G7" s="49" t="str">
        <f>+'Section A'!AK46</f>
        <v>Fail</v>
      </c>
    </row>
    <row r="8" spans="3:8" ht="21.75" hidden="1">
      <c r="C8" s="47"/>
      <c r="D8" s="40" t="str">
        <f>+'Section A'!B28</f>
        <v>‡gvt ‰mKZ</v>
      </c>
      <c r="E8" s="52">
        <f>+'Section A'!A28</f>
        <v>26</v>
      </c>
      <c r="F8" s="48">
        <f>+'Section A'!AI28</f>
        <v>283</v>
      </c>
      <c r="G8" s="49" t="str">
        <f>+'Section A'!AK28</f>
        <v>Fail</v>
      </c>
    </row>
    <row r="9" spans="3:8" ht="21.75" hidden="1">
      <c r="C9" s="47"/>
      <c r="D9" s="40" t="str">
        <f>+'Section A'!B24</f>
        <v>‡gvt Avwid</v>
      </c>
      <c r="E9" s="52">
        <f>+'Section A'!A24</f>
        <v>21</v>
      </c>
      <c r="F9" s="48">
        <f>+'Section A'!AI24</f>
        <v>271</v>
      </c>
      <c r="G9" s="49" t="str">
        <f>+'Section A'!AK24</f>
        <v>Fail</v>
      </c>
    </row>
    <row r="10" spans="3:8" ht="21.75" hidden="1">
      <c r="C10" s="47"/>
      <c r="D10" s="40" t="str">
        <f>+'Section A'!B25</f>
        <v>Zb¥q wg¯¿x</v>
      </c>
      <c r="E10" s="52">
        <f>+'Section A'!A25</f>
        <v>23</v>
      </c>
      <c r="F10" s="48">
        <f>+'Section A'!AI25</f>
        <v>313</v>
      </c>
      <c r="G10" s="49" t="str">
        <f>+'Section A'!AK25</f>
        <v>Fail</v>
      </c>
    </row>
    <row r="11" spans="3:8" ht="21.75" hidden="1">
      <c r="C11" s="47"/>
      <c r="D11" s="40" t="str">
        <f>+'Section A'!B30</f>
        <v xml:space="preserve">‡gvmvt b~mivZ </v>
      </c>
      <c r="E11" s="52">
        <f>+'Section A'!A30</f>
        <v>28</v>
      </c>
      <c r="F11" s="48">
        <f>+'Section A'!AI30</f>
        <v>333</v>
      </c>
      <c r="G11" s="49" t="str">
        <f>+'Section A'!AK30</f>
        <v>Fail</v>
      </c>
    </row>
    <row r="12" spans="3:8" ht="21.75" hidden="1">
      <c r="C12" s="47"/>
      <c r="D12" s="40" t="str">
        <f>+'Section A'!B32</f>
        <v>me©wRr †`</v>
      </c>
      <c r="E12" s="52">
        <f>+'Section A'!A32</f>
        <v>31</v>
      </c>
      <c r="F12" s="48">
        <f>+'Section A'!AI32</f>
        <v>226</v>
      </c>
      <c r="G12" s="49" t="str">
        <f>+'Section A'!AK32</f>
        <v>Fail</v>
      </c>
    </row>
    <row r="13" spans="3:8" ht="21.75" hidden="1">
      <c r="C13" s="47"/>
      <c r="D13" s="40" t="str">
        <f>+'Section A'!B40</f>
        <v>‡gvt ivwdb Bmjvg</v>
      </c>
      <c r="E13" s="52">
        <f>+'Section A'!A40</f>
        <v>39</v>
      </c>
      <c r="F13" s="48">
        <f>+'Section A'!AI40</f>
        <v>151</v>
      </c>
      <c r="G13" s="49" t="str">
        <f>+'Section A'!AK40</f>
        <v>Fail</v>
      </c>
    </row>
    <row r="14" spans="3:8" ht="21.75" hidden="1">
      <c r="C14" s="47"/>
      <c r="D14" s="40" t="str">
        <f>+'Section A'!B23</f>
        <v>‡gvmvt mygvBqv Av³vi</v>
      </c>
      <c r="E14" s="52">
        <f>+'Section A'!A23</f>
        <v>20</v>
      </c>
      <c r="F14" s="48">
        <f>+'Section A'!AI23</f>
        <v>354</v>
      </c>
      <c r="G14" s="49" t="str">
        <f>+'Section A'!AK23</f>
        <v>Fail</v>
      </c>
    </row>
    <row r="15" spans="3:8" ht="21.75" hidden="1">
      <c r="C15" s="47"/>
      <c r="D15" s="40" t="str">
        <f>+'Section A'!B17</f>
        <v>dvwiqv Av³vi</v>
      </c>
      <c r="E15" s="52">
        <f>+'Section A'!A17</f>
        <v>14</v>
      </c>
      <c r="F15" s="48">
        <f>+'Section A'!AI17</f>
        <v>463</v>
      </c>
      <c r="G15" s="49">
        <f>+'Section A'!AK17</f>
        <v>3.0714285714285716</v>
      </c>
    </row>
    <row r="16" spans="3:8" ht="21.75" hidden="1">
      <c r="C16" s="47"/>
      <c r="D16" s="40" t="str">
        <f>+'Section A'!B29</f>
        <v>‡gvt Bgivb</v>
      </c>
      <c r="E16" s="52">
        <f>+'Section A'!A29</f>
        <v>27</v>
      </c>
      <c r="F16" s="48">
        <f>+'Section A'!AI29</f>
        <v>296</v>
      </c>
      <c r="G16" s="49" t="str">
        <f>+'Section A'!AK29</f>
        <v>Fail</v>
      </c>
    </row>
    <row r="17" spans="3:7" ht="21.75" hidden="1">
      <c r="C17" s="47"/>
      <c r="D17" s="40" t="str">
        <f>+'Section A'!B47</f>
        <v>‡gvt ZvInx`</v>
      </c>
      <c r="E17" s="52">
        <f>+'Section A'!A47</f>
        <v>48</v>
      </c>
      <c r="F17" s="48">
        <f>+'Section A'!AI47</f>
        <v>56</v>
      </c>
      <c r="G17" s="49" t="str">
        <f>+'Section A'!AK47</f>
        <v>Fail</v>
      </c>
    </row>
    <row r="18" spans="3:7" ht="21.75" hidden="1">
      <c r="C18" s="47"/>
      <c r="D18" s="40" t="str">
        <f>+'Section A'!B31</f>
        <v>‡gvt mvjgvb</v>
      </c>
      <c r="E18" s="52">
        <f>+'Section A'!A31</f>
        <v>29</v>
      </c>
      <c r="F18" s="48">
        <f>+'Section A'!AI31</f>
        <v>279</v>
      </c>
      <c r="G18" s="49" t="str">
        <f>+'Section A'!AK31</f>
        <v>Fail</v>
      </c>
    </row>
    <row r="19" spans="3:7" ht="21.75" hidden="1">
      <c r="C19" s="47"/>
      <c r="D19" s="40" t="str">
        <f>+'Section A'!B39</f>
        <v>‡gvt Avnmvb nvwee</v>
      </c>
      <c r="E19" s="52">
        <f>+'Section A'!A39</f>
        <v>38</v>
      </c>
      <c r="F19" s="48">
        <f>+'Section A'!AI39</f>
        <v>148</v>
      </c>
      <c r="G19" s="49" t="str">
        <f>+'Section A'!AK39</f>
        <v>Fail</v>
      </c>
    </row>
    <row r="20" spans="3:7" ht="21.75" hidden="1">
      <c r="C20" s="47"/>
      <c r="D20" s="40" t="str">
        <f>+'Section A'!B34</f>
        <v>‡gvmvt gybgyb</v>
      </c>
      <c r="E20" s="52">
        <f>+'Section A'!A34</f>
        <v>33</v>
      </c>
      <c r="F20" s="48">
        <f>+'Section A'!AI34</f>
        <v>255</v>
      </c>
      <c r="G20" s="49" t="str">
        <f>+'Section A'!AK34</f>
        <v>Fail</v>
      </c>
    </row>
    <row r="21" spans="3:7" ht="21.75" hidden="1">
      <c r="C21" s="47"/>
      <c r="D21" s="40" t="str">
        <f>+'Section A'!B26</f>
        <v>‡gvmvt mvnviv</v>
      </c>
      <c r="E21" s="52">
        <f>+'Section A'!A26</f>
        <v>24</v>
      </c>
      <c r="F21" s="48">
        <f>+'Section A'!AI26</f>
        <v>332</v>
      </c>
      <c r="G21" s="49" t="str">
        <f>+'Section A'!AK26</f>
        <v>Fail</v>
      </c>
    </row>
    <row r="22" spans="3:7" ht="21.75" hidden="1">
      <c r="C22" s="47"/>
      <c r="D22" s="40" t="str">
        <f>+'Section A'!B36</f>
        <v>‡gvmvt RvbœvZzj</v>
      </c>
      <c r="E22" s="52">
        <f>+'Section A'!A36</f>
        <v>35</v>
      </c>
      <c r="F22" s="48">
        <f>+'Section A'!AI36</f>
        <v>228</v>
      </c>
      <c r="G22" s="49" t="str">
        <f>+'Section A'!AK36</f>
        <v>Fail</v>
      </c>
    </row>
    <row r="23" spans="3:7" ht="21.75" hidden="1">
      <c r="C23" s="47"/>
      <c r="D23" s="40" t="str">
        <f>+'Section A'!B43</f>
        <v>‡MŠie wg¯¿x</v>
      </c>
      <c r="E23" s="52">
        <f>+'Section A'!A43</f>
        <v>42</v>
      </c>
      <c r="F23" s="48">
        <f>+'Section A'!AI43</f>
        <v>214</v>
      </c>
      <c r="G23" s="49" t="str">
        <f>+'Section A'!AK43</f>
        <v>Fail</v>
      </c>
    </row>
    <row r="24" spans="3:7" ht="21.75" hidden="1">
      <c r="C24" s="47"/>
      <c r="D24" s="40" t="str">
        <f>+'Section A'!B38</f>
        <v>b~mivZ Rvnvb gvwnqv</v>
      </c>
      <c r="E24" s="52">
        <f>+'Section A'!A38</f>
        <v>37</v>
      </c>
      <c r="F24" s="48">
        <f>+'Section A'!AI38</f>
        <v>170</v>
      </c>
      <c r="G24" s="49" t="str">
        <f>+'Section A'!AK38</f>
        <v>Fail</v>
      </c>
    </row>
    <row r="25" spans="3:7" ht="21.75" hidden="1">
      <c r="C25" s="47"/>
      <c r="D25" s="40" t="str">
        <f>+'Section A'!B42</f>
        <v>‡gvt gvwnb</v>
      </c>
      <c r="E25" s="52">
        <f>+'Section A'!A42</f>
        <v>41</v>
      </c>
      <c r="F25" s="48">
        <f>+'Section A'!AI42</f>
        <v>207</v>
      </c>
      <c r="G25" s="49" t="str">
        <f>+'Section A'!AK42</f>
        <v>Fail</v>
      </c>
    </row>
    <row r="26" spans="3:7" ht="21.75" hidden="1">
      <c r="C26" s="47"/>
      <c r="D26" s="40" t="str">
        <f>+'Section A'!B45</f>
        <v>মোঃ মাহমুদুল নবী</v>
      </c>
      <c r="E26" s="52">
        <f>+'Section A'!A45</f>
        <v>45</v>
      </c>
      <c r="F26" s="48">
        <f>+'Section A'!AI45</f>
        <v>295</v>
      </c>
      <c r="G26" s="49" t="str">
        <f>+'Section A'!AK45</f>
        <v>Fail</v>
      </c>
    </row>
    <row r="27" spans="3:7" ht="21.75" hidden="1">
      <c r="C27" s="47"/>
      <c r="D27" s="40" t="str">
        <f>+'Section A'!B44</f>
        <v>meyR wg¯¿x</v>
      </c>
      <c r="E27" s="52">
        <f>+'Section A'!A44</f>
        <v>43</v>
      </c>
      <c r="F27" s="48">
        <f>+'Section A'!AI44</f>
        <v>251</v>
      </c>
      <c r="G27" s="49" t="str">
        <f>+'Section A'!AK44</f>
        <v>Fail</v>
      </c>
    </row>
    <row r="28" spans="3:7" ht="21.75" hidden="1">
      <c r="C28" s="47"/>
      <c r="D28" s="40" t="str">
        <f>+'Section A'!B33</f>
        <v>bvBgv RvbœvZ</v>
      </c>
      <c r="E28" s="52">
        <f>+'Section A'!A33</f>
        <v>32</v>
      </c>
      <c r="F28" s="48">
        <f>+'Section A'!AI33</f>
        <v>233</v>
      </c>
      <c r="G28" s="49" t="str">
        <f>+'Section A'!AK33</f>
        <v>Fail</v>
      </c>
    </row>
    <row r="29" spans="3:7" ht="21.75" hidden="1">
      <c r="C29" s="47"/>
      <c r="D29" s="40" t="str">
        <f>+'Section A'!B35</f>
        <v>ivBmyj Bmjvg wiqv`</v>
      </c>
      <c r="E29" s="52">
        <f>+'Section A'!A35</f>
        <v>34</v>
      </c>
      <c r="F29" s="48">
        <f>+'Section A'!AI35</f>
        <v>191</v>
      </c>
      <c r="G29" s="49" t="str">
        <f>+'Section A'!AK35</f>
        <v>Fail</v>
      </c>
    </row>
    <row r="30" spans="3:7" ht="21.75" hidden="1">
      <c r="C30" s="47"/>
      <c r="D30" s="40" t="str">
        <f>+'Section A'!B37</f>
        <v>d‡qR AvKb</v>
      </c>
      <c r="E30" s="52">
        <f>+'Section A'!A37</f>
        <v>36</v>
      </c>
      <c r="F30" s="48">
        <f>+'Section A'!AI37</f>
        <v>194</v>
      </c>
      <c r="G30" s="49" t="str">
        <f>+'Section A'!AK37</f>
        <v>Fail</v>
      </c>
    </row>
    <row r="31" spans="3:7" ht="21.75" hidden="1">
      <c r="C31" s="47"/>
      <c r="D31" s="40" t="str">
        <f>+'Section A'!B41</f>
        <v>‡gvmvt gvwiqv</v>
      </c>
      <c r="E31" s="52">
        <f>+'Section A'!A41</f>
        <v>40</v>
      </c>
      <c r="F31" s="48">
        <f>+'Section A'!AI41</f>
        <v>222</v>
      </c>
      <c r="G31" s="49" t="str">
        <f>+'Section A'!AK41</f>
        <v>Fail</v>
      </c>
    </row>
    <row r="32" spans="3:7" ht="21.75">
      <c r="C32" s="47">
        <v>1</v>
      </c>
      <c r="D32" s="40" t="str">
        <f>+'Section A'!B3</f>
        <v>bvg</v>
      </c>
      <c r="E32" s="52" t="str">
        <f>+'Section A'!A3</f>
        <v>‡ivj</v>
      </c>
      <c r="F32" s="48">
        <f>+'Section A'!AI3</f>
        <v>42</v>
      </c>
      <c r="G32" s="49" t="str">
        <f>+'Section A'!AK3</f>
        <v>Fail</v>
      </c>
    </row>
    <row r="33" spans="3:7" ht="21.75">
      <c r="C33" s="47">
        <v>2</v>
      </c>
      <c r="D33" s="40" t="str">
        <f>+'Section A'!B6</f>
        <v>‡gvmvt gwiqg</v>
      </c>
      <c r="E33" s="52">
        <f>+'Section A'!A6</f>
        <v>3</v>
      </c>
      <c r="F33" s="48">
        <f>+'Section A'!AI6</f>
        <v>567</v>
      </c>
      <c r="G33" s="49">
        <f>+'Section A'!AK6</f>
        <v>3.9285714285714284</v>
      </c>
    </row>
    <row r="34" spans="3:7" ht="21.75">
      <c r="C34" s="47">
        <v>3</v>
      </c>
      <c r="D34" s="40" t="str">
        <f>+'Section A'!B4</f>
        <v>‡gvt widvZ ‡nvmvBb</v>
      </c>
      <c r="E34" s="52">
        <f>+'Section A'!A4</f>
        <v>1</v>
      </c>
      <c r="F34" s="48">
        <f>+'Section A'!AI4</f>
        <v>687</v>
      </c>
      <c r="G34" s="49">
        <f>+'Section A'!AK4</f>
        <v>4.8571428571428568</v>
      </c>
    </row>
    <row r="35" spans="3:7" ht="21.75">
      <c r="C35" s="47">
        <v>4</v>
      </c>
      <c r="D35" s="40" t="str">
        <f>+'Section A'!B5</f>
        <v>‡gvmvt gwiqg</v>
      </c>
      <c r="E35" s="52">
        <f>+'Section A'!A5</f>
        <v>2</v>
      </c>
      <c r="F35" s="48">
        <f>+'Section A'!AI5</f>
        <v>624</v>
      </c>
      <c r="G35" s="49">
        <f>+'Section A'!AK5</f>
        <v>4.5</v>
      </c>
    </row>
    <row r="36" spans="3:7" ht="21.75">
      <c r="C36" s="47">
        <v>5</v>
      </c>
      <c r="D36" s="40" t="str">
        <f>+'Section A'!B9</f>
        <v>মোঃজুনায়েদ খান</v>
      </c>
      <c r="E36" s="52">
        <f>+'Section A'!A9</f>
        <v>6</v>
      </c>
      <c r="F36" s="48">
        <f>+'Section A'!AI9</f>
        <v>515</v>
      </c>
      <c r="G36" s="49">
        <f>+'Section A'!AK9</f>
        <v>3.5714285714285716</v>
      </c>
    </row>
    <row r="37" spans="3:7" ht="21.75">
      <c r="C37" s="47">
        <v>6</v>
      </c>
      <c r="D37" s="40" t="str">
        <f>+'Section A'!B10</f>
        <v xml:space="preserve">মোঃ রহমত উল্লাহ </v>
      </c>
      <c r="E37" s="52">
        <f>+'Section A'!A10</f>
        <v>7</v>
      </c>
      <c r="F37" s="48">
        <f>+'Section A'!AI10</f>
        <v>521</v>
      </c>
      <c r="G37" s="49">
        <f>+'Section A'!AK10</f>
        <v>3.6428571428571428</v>
      </c>
    </row>
    <row r="38" spans="3:7" ht="21.75">
      <c r="C38" s="47">
        <v>7</v>
      </c>
      <c r="D38" s="40" t="str">
        <f>+'Section A'!B8</f>
        <v>‡gvt mvBdzj Bmjvg wmqvg</v>
      </c>
      <c r="E38" s="52">
        <f>+'Section A'!A8</f>
        <v>5</v>
      </c>
      <c r="F38" s="48">
        <f>+'Section A'!AI8</f>
        <v>476</v>
      </c>
      <c r="G38" s="49">
        <f>+'Section A'!AK8</f>
        <v>3.2142857142857144</v>
      </c>
    </row>
    <row r="39" spans="3:7" ht="21.75">
      <c r="C39" s="47">
        <v>8</v>
      </c>
      <c r="D39" s="40" t="str">
        <f>+'Section A'!B11</f>
        <v>D‡¤§ Avwddv</v>
      </c>
      <c r="E39" s="52">
        <f>+'Section A'!A11</f>
        <v>8</v>
      </c>
      <c r="F39" s="48">
        <f>+'Section A'!AI11</f>
        <v>695</v>
      </c>
      <c r="G39" s="49">
        <f>+'Section A'!AK11</f>
        <v>3.7857142857142856</v>
      </c>
    </row>
    <row r="40" spans="3:7" ht="21.75">
      <c r="C40" s="47">
        <v>9</v>
      </c>
      <c r="D40" s="40" t="str">
        <f>+'Section A'!B7</f>
        <v>‡gvt mvBd nvIjv`vi</v>
      </c>
      <c r="E40" s="52">
        <f>+'Section A'!A7</f>
        <v>4</v>
      </c>
      <c r="F40" s="48">
        <f>+'Section A'!AI7</f>
        <v>558</v>
      </c>
      <c r="G40" s="49">
        <f>+'Section A'!AK7</f>
        <v>4.0714285714285712</v>
      </c>
    </row>
    <row r="41" spans="3:7" ht="21.75">
      <c r="C41" s="47">
        <v>10</v>
      </c>
      <c r="D41" s="40" t="str">
        <f>+'Section A'!B14</f>
        <v>‡gvmvt b~ivbx Av³vi</v>
      </c>
      <c r="E41" s="52">
        <f>+'Section A'!A14</f>
        <v>11</v>
      </c>
      <c r="F41" s="48">
        <f>+'Section A'!AI14</f>
        <v>430</v>
      </c>
      <c r="G41" s="49">
        <f>+'Section A'!AK14</f>
        <v>2.9285714285714284</v>
      </c>
    </row>
    <row r="42" spans="3:7" ht="43.5">
      <c r="C42" s="47">
        <v>11</v>
      </c>
      <c r="D42" s="40" t="str">
        <f>+'Section A'!B13</f>
        <v xml:space="preserve">নূসাইবা আফনুন ফিজা  </v>
      </c>
      <c r="E42" s="52">
        <f>+'Section A'!A13</f>
        <v>10</v>
      </c>
      <c r="F42" s="48">
        <f>+'Section A'!AI13</f>
        <v>438</v>
      </c>
      <c r="G42" s="49">
        <f>+'Section A'!AK13</f>
        <v>2.8571428571428572</v>
      </c>
    </row>
    <row r="43" spans="3:7" ht="21.75">
      <c r="C43" s="47">
        <v>12</v>
      </c>
      <c r="D43" s="40" t="str">
        <f>+'Section A'!B15</f>
        <v xml:space="preserve">‡gvmvt b~mivZ </v>
      </c>
      <c r="E43" s="52">
        <f>+'Section A'!A15</f>
        <v>12</v>
      </c>
      <c r="F43" s="48">
        <f>+'Section A'!AI15</f>
        <v>438</v>
      </c>
      <c r="G43" s="49">
        <f>+'Section A'!AK15</f>
        <v>3.0714285714285716</v>
      </c>
    </row>
    <row r="44" spans="3:7" ht="21.75">
      <c r="C44" s="47">
        <v>13</v>
      </c>
      <c r="D44" s="40" t="str">
        <f>+'Section A'!B21</f>
        <v>‡gvmvt mygvBqv Av³vi</v>
      </c>
      <c r="E44" s="52">
        <f>+'Section A'!A21</f>
        <v>18</v>
      </c>
      <c r="F44" s="48">
        <f>+'Section A'!AI21</f>
        <v>385</v>
      </c>
      <c r="G44" s="49" t="str">
        <f>+'Section A'!AK21</f>
        <v>Fail</v>
      </c>
    </row>
    <row r="45" spans="3:7" ht="21.75">
      <c r="C45" s="47">
        <v>14</v>
      </c>
      <c r="D45" s="40" t="str">
        <f>+'Section A'!B22</f>
        <v>‡gvt wgjb</v>
      </c>
      <c r="E45" s="52">
        <f>+'Section A'!A22</f>
        <v>19</v>
      </c>
      <c r="F45" s="48">
        <f>+'Section A'!AI22</f>
        <v>334</v>
      </c>
      <c r="G45" s="49" t="str">
        <f>+'Section A'!AK22</f>
        <v>Fail</v>
      </c>
    </row>
    <row r="46" spans="3:7" ht="21.75">
      <c r="C46" s="47">
        <v>15</v>
      </c>
      <c r="D46" s="40" t="str">
        <f>+'Section A'!B12</f>
        <v>‡gvmvt Avdwib Rvnvb</v>
      </c>
      <c r="E46" s="52">
        <f>+'Section A'!A12</f>
        <v>9</v>
      </c>
      <c r="F46" s="48">
        <f>+'Section A'!AI12</f>
        <v>400</v>
      </c>
      <c r="G46" s="49" t="str">
        <f>+'Section A'!AK12</f>
        <v>Fail</v>
      </c>
    </row>
    <row r="47" spans="3:7" ht="21.75">
      <c r="C47" s="47">
        <v>16</v>
      </c>
      <c r="D47" s="40" t="str">
        <f>+'Section A'!B19</f>
        <v>‡gvt wgbnvRyj</v>
      </c>
      <c r="E47" s="52">
        <f>+'Section A'!A19</f>
        <v>16</v>
      </c>
      <c r="F47" s="48">
        <f>+'Section A'!AI19</f>
        <v>342</v>
      </c>
      <c r="G47" s="49" t="str">
        <f>+'Section A'!AK19</f>
        <v>Fail</v>
      </c>
    </row>
    <row r="48" spans="3:7" ht="21.75">
      <c r="C48" s="47">
        <v>17</v>
      </c>
      <c r="D48" s="40" t="str">
        <f>+'Section A'!B18</f>
        <v>‡gvt AvivdvZ Avgxb</v>
      </c>
      <c r="E48" s="52">
        <f>+'Section A'!A18</f>
        <v>15</v>
      </c>
      <c r="F48" s="48">
        <f>+'Section A'!AI18</f>
        <v>426</v>
      </c>
      <c r="G48" s="49" t="str">
        <f>+'Section A'!AK18</f>
        <v>Fail</v>
      </c>
    </row>
    <row r="49" spans="3:7" ht="21.75">
      <c r="C49" s="47">
        <v>18</v>
      </c>
      <c r="D49" s="40" t="str">
        <f>+'Section A'!B16</f>
        <v>‡gvt nvwgg Avn‡g`</v>
      </c>
      <c r="E49" s="52">
        <f>+'Section A'!A16</f>
        <v>13</v>
      </c>
      <c r="F49" s="48">
        <f>+'Section A'!AI16</f>
        <v>416</v>
      </c>
      <c r="G49" s="49">
        <f>+'Section A'!AK16</f>
        <v>2.6428571428571428</v>
      </c>
    </row>
    <row r="50" spans="3:7" ht="21.75">
      <c r="C50" s="47">
        <v>19</v>
      </c>
      <c r="D50" s="40" t="str">
        <f>+'Section A'!B27</f>
        <v>‡gvt Zvbfxi Lvb</v>
      </c>
      <c r="E50" s="52">
        <f>+'Section A'!A27</f>
        <v>25</v>
      </c>
      <c r="F50" s="48">
        <f>+'Section A'!AI27</f>
        <v>271</v>
      </c>
      <c r="G50" s="49" t="str">
        <f>+'Section A'!AK27</f>
        <v>Fail</v>
      </c>
    </row>
    <row r="51" spans="3:7" ht="21.75">
      <c r="C51" s="47">
        <v>20</v>
      </c>
      <c r="D51" s="40" t="str">
        <f>+'Section A'!B20</f>
        <v>‡gvmvt mvwgqv Av³vi</v>
      </c>
      <c r="E51" s="52">
        <f>+'Section A'!A20</f>
        <v>17</v>
      </c>
      <c r="F51" s="48">
        <f>+'Section A'!AI20</f>
        <v>373</v>
      </c>
      <c r="G51" s="49" t="str">
        <f>+'Section A'!AK20</f>
        <v>Fail</v>
      </c>
    </row>
  </sheetData>
  <sortState ref="C7:G51">
    <sortCondition descending="1" ref="G7:G51"/>
    <sortCondition descending="1" ref="F7:F51"/>
  </sortState>
  <mergeCells count="3">
    <mergeCell ref="C2:G2"/>
    <mergeCell ref="C3:G3"/>
    <mergeCell ref="C4:G4"/>
  </mergeCells>
  <conditionalFormatting sqref="E7:E51">
    <cfRule type="containsText" dxfId="1" priority="1" operator="containsText" text="F">
      <formula>NOT(ISERROR(SEARCH("F",E7)))</formula>
    </cfRule>
  </conditionalFormatting>
  <printOptions horizontalCentered="1"/>
  <pageMargins left="0.2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51"/>
  <sheetViews>
    <sheetView workbookViewId="0">
      <selection activeCell="C2" sqref="C2:G51"/>
    </sheetView>
  </sheetViews>
  <sheetFormatPr defaultRowHeight="15"/>
  <cols>
    <col min="2" max="2" width="17.5703125" customWidth="1"/>
    <col min="3" max="3" width="10" style="44" customWidth="1"/>
    <col min="4" max="4" width="29.85546875" customWidth="1"/>
    <col min="5" max="5" width="9.140625" customWidth="1"/>
    <col min="6" max="6" width="14.7109375" style="45" customWidth="1"/>
    <col min="7" max="7" width="13.7109375" style="46" customWidth="1"/>
  </cols>
  <sheetData>
    <row r="2" spans="3:8" ht="48.75">
      <c r="C2" s="109" t="s">
        <v>69</v>
      </c>
      <c r="D2" s="109"/>
      <c r="E2" s="109"/>
      <c r="F2" s="109"/>
      <c r="G2" s="109"/>
    </row>
    <row r="3" spans="3:8" ht="30">
      <c r="C3" s="110" t="s">
        <v>74</v>
      </c>
      <c r="D3" s="110"/>
      <c r="E3" s="110"/>
      <c r="F3" s="110"/>
      <c r="G3" s="110"/>
    </row>
    <row r="4" spans="3:8" ht="27.75">
      <c r="C4" s="111" t="s">
        <v>85</v>
      </c>
      <c r="D4" s="111"/>
      <c r="E4" s="111"/>
      <c r="F4" s="111"/>
      <c r="G4" s="111"/>
    </row>
    <row r="5" spans="3:8" ht="11.25" customHeight="1"/>
    <row r="6" spans="3:8" ht="42" customHeight="1">
      <c r="C6" s="50" t="s">
        <v>68</v>
      </c>
      <c r="D6" s="48" t="s">
        <v>0</v>
      </c>
      <c r="E6" s="48" t="s">
        <v>78</v>
      </c>
      <c r="F6" s="60" t="s">
        <v>32</v>
      </c>
      <c r="G6" s="51" t="s">
        <v>54</v>
      </c>
      <c r="H6" s="43"/>
    </row>
    <row r="7" spans="3:8" ht="21.75" hidden="1">
      <c r="C7" s="47"/>
      <c r="D7" s="40" t="str">
        <f>+'Section B'!B23</f>
        <v>‡gvmvt bvCgv Av³vi</v>
      </c>
      <c r="E7" s="52">
        <f>+'Section B'!A23</f>
        <v>21</v>
      </c>
      <c r="F7" s="48">
        <f>+'Section B'!AI23</f>
        <v>40</v>
      </c>
      <c r="G7" s="49" t="str">
        <f>+'Section B'!AK23</f>
        <v>Fail</v>
      </c>
    </row>
    <row r="8" spans="3:8" ht="21.75" hidden="1">
      <c r="C8" s="47"/>
      <c r="D8" s="40" t="str">
        <f>+'Section B'!B22</f>
        <v>‡gvmvt gwiqg Av³vi</v>
      </c>
      <c r="E8" s="52">
        <f>+'Section B'!A22</f>
        <v>20</v>
      </c>
      <c r="F8" s="48">
        <f>+'Section B'!AI22</f>
        <v>36</v>
      </c>
      <c r="G8" s="49" t="str">
        <f>+'Section B'!AK22</f>
        <v>Fail</v>
      </c>
    </row>
    <row r="9" spans="3:8" ht="21.75" hidden="1">
      <c r="C9" s="47"/>
      <c r="D9" s="40" t="str">
        <f>+'Section B'!B30</f>
        <v>ivwk gwb</v>
      </c>
      <c r="E9" s="52">
        <f>+'Section B'!A30</f>
        <v>28</v>
      </c>
      <c r="F9" s="48">
        <f>+'Section B'!AI30</f>
        <v>41</v>
      </c>
      <c r="G9" s="49" t="str">
        <f>+'Section B'!AK30</f>
        <v>Fail</v>
      </c>
    </row>
    <row r="10" spans="3:8" ht="21.75" hidden="1">
      <c r="C10" s="47"/>
      <c r="D10" s="40" t="str">
        <f>+'Section B'!B37</f>
        <v xml:space="preserve">gy³v </v>
      </c>
      <c r="E10" s="52">
        <f>+'Section B'!A37</f>
        <v>35</v>
      </c>
      <c r="F10" s="48">
        <f>+'Section B'!AI37</f>
        <v>34</v>
      </c>
      <c r="G10" s="49" t="str">
        <f>+'Section B'!AK37</f>
        <v>Fail</v>
      </c>
    </row>
    <row r="11" spans="3:8" ht="21.75" hidden="1">
      <c r="C11" s="47"/>
      <c r="D11" s="40" t="str">
        <f>+'Section B'!B25</f>
        <v>wmbnv Avivd</v>
      </c>
      <c r="E11" s="52">
        <f>+'Section B'!A25</f>
        <v>23</v>
      </c>
      <c r="F11" s="48">
        <f>+'Section B'!AI25</f>
        <v>0</v>
      </c>
      <c r="G11" s="49" t="str">
        <f>+'Section B'!AK25</f>
        <v>Fail</v>
      </c>
    </row>
    <row r="12" spans="3:8" ht="21.75" hidden="1">
      <c r="C12" s="47"/>
      <c r="D12" s="40" t="str">
        <f>+'Section B'!B28</f>
        <v>gvwiqv</v>
      </c>
      <c r="E12" s="52">
        <f>+'Section B'!A28</f>
        <v>26</v>
      </c>
      <c r="F12" s="48">
        <f>+'Section B'!AI28</f>
        <v>41</v>
      </c>
      <c r="G12" s="49" t="str">
        <f>+'Section B'!AK28</f>
        <v>Fail</v>
      </c>
    </row>
    <row r="13" spans="3:8" ht="21.75" hidden="1">
      <c r="C13" s="47"/>
      <c r="D13" s="40" t="str">
        <f>+'Section B'!B26</f>
        <v>dvwZgv Kwei</v>
      </c>
      <c r="E13" s="52">
        <f>+'Section B'!A26</f>
        <v>24</v>
      </c>
      <c r="F13" s="48">
        <f>+'Section B'!AI26</f>
        <v>40</v>
      </c>
      <c r="G13" s="49" t="str">
        <f>+'Section B'!AK26</f>
        <v>Fail</v>
      </c>
    </row>
    <row r="14" spans="3:8" ht="21.75" hidden="1">
      <c r="C14" s="47"/>
      <c r="D14" s="40" t="str">
        <f>+'Section B'!B29</f>
        <v>Kvwigv</v>
      </c>
      <c r="E14" s="52">
        <f>+'Section B'!A29</f>
        <v>27</v>
      </c>
      <c r="F14" s="48">
        <f>+'Section B'!AI29</f>
        <v>35</v>
      </c>
      <c r="G14" s="49" t="str">
        <f>+'Section B'!AK29</f>
        <v>Fail</v>
      </c>
    </row>
    <row r="15" spans="3:8" ht="21.75" hidden="1">
      <c r="C15" s="47"/>
      <c r="D15" s="40" t="str">
        <f>+'Section B'!B33</f>
        <v>gwiq Av³vi Hwk</v>
      </c>
      <c r="E15" s="52">
        <f>+'Section B'!A33</f>
        <v>31</v>
      </c>
      <c r="F15" s="48">
        <f>+'Section B'!AI33</f>
        <v>35</v>
      </c>
      <c r="G15" s="49" t="str">
        <f>+'Section B'!AK33</f>
        <v>Fail</v>
      </c>
    </row>
    <row r="16" spans="3:8" ht="21.75" hidden="1">
      <c r="C16" s="47"/>
      <c r="D16" s="40" t="str">
        <f>+'Section B'!B32</f>
        <v>gwiqg</v>
      </c>
      <c r="E16" s="52">
        <f>+'Section B'!A32</f>
        <v>30</v>
      </c>
      <c r="F16" s="48">
        <f>+'Section B'!AI32</f>
        <v>35</v>
      </c>
      <c r="G16" s="49" t="str">
        <f>+'Section B'!AK32</f>
        <v>Fail</v>
      </c>
    </row>
    <row r="17" spans="3:7" ht="21.75" hidden="1">
      <c r="C17" s="47"/>
      <c r="D17" s="40" t="str">
        <f>+'Section B'!B35</f>
        <v>cik gwb</v>
      </c>
      <c r="E17" s="52">
        <f>+'Section B'!A35</f>
        <v>33</v>
      </c>
      <c r="F17" s="48">
        <f>+'Section B'!AI35</f>
        <v>36</v>
      </c>
      <c r="G17" s="49" t="str">
        <f>+'Section B'!AK35</f>
        <v>Fail</v>
      </c>
    </row>
    <row r="18" spans="3:7" ht="21.75" hidden="1">
      <c r="C18" s="47"/>
      <c r="D18" s="40" t="str">
        <f>+'Section B'!B7</f>
        <v>dvwiqv</v>
      </c>
      <c r="E18" s="52">
        <f>+'Section B'!A7</f>
        <v>5</v>
      </c>
      <c r="F18" s="48">
        <f>+'Section B'!AI7</f>
        <v>44</v>
      </c>
      <c r="G18" s="49" t="str">
        <f>+'Section B'!AK7</f>
        <v>Fail</v>
      </c>
    </row>
    <row r="19" spans="3:7" ht="21.75" hidden="1">
      <c r="C19" s="47"/>
      <c r="D19" s="40" t="str">
        <f>+'Section B'!B27</f>
        <v>RvbœvZzj †di‡`Šm</v>
      </c>
      <c r="E19" s="52">
        <f>+'Section B'!A27</f>
        <v>25</v>
      </c>
      <c r="F19" s="48">
        <f>+'Section B'!AI27</f>
        <v>34</v>
      </c>
      <c r="G19" s="49" t="str">
        <f>+'Section B'!AK27</f>
        <v>Fail</v>
      </c>
    </row>
    <row r="20" spans="3:7" ht="21.75" hidden="1">
      <c r="C20" s="47"/>
      <c r="D20" s="40" t="str">
        <f>+'Section B'!B34</f>
        <v>wSwjK</v>
      </c>
      <c r="E20" s="52">
        <f>+'Section B'!A34</f>
        <v>32</v>
      </c>
      <c r="F20" s="48">
        <f>+'Section B'!AI34</f>
        <v>36</v>
      </c>
      <c r="G20" s="49" t="str">
        <f>+'Section B'!AK34</f>
        <v>Fail</v>
      </c>
    </row>
    <row r="21" spans="3:7" ht="21.75" hidden="1">
      <c r="C21" s="47"/>
      <c r="D21" s="40" t="str">
        <f>+'Section B'!B36</f>
        <v>A‰_ ivq</v>
      </c>
      <c r="E21" s="52">
        <f>+'Section B'!A36</f>
        <v>34</v>
      </c>
      <c r="F21" s="48">
        <f>+'Section B'!AI36</f>
        <v>36</v>
      </c>
      <c r="G21" s="49" t="str">
        <f>+'Section B'!AK36</f>
        <v>Fail</v>
      </c>
    </row>
    <row r="22" spans="3:7" ht="21.75" hidden="1">
      <c r="C22" s="47"/>
      <c r="D22" s="40" t="str">
        <f>+'Section B'!B39</f>
        <v>gvwjnv Bmjvg wgg</v>
      </c>
      <c r="E22" s="52">
        <f>+'Section B'!A39</f>
        <v>37</v>
      </c>
      <c r="F22" s="48">
        <f>+'Section B'!AI39</f>
        <v>34</v>
      </c>
      <c r="G22" s="49" t="str">
        <f>+'Section B'!AK39</f>
        <v>Fail</v>
      </c>
    </row>
    <row r="23" spans="3:7" ht="21.75" hidden="1">
      <c r="C23" s="47"/>
      <c r="D23" s="40" t="str">
        <f>+'Section B'!B40</f>
        <v>mvwgqv</v>
      </c>
      <c r="E23" s="52">
        <f>+'Section B'!A40</f>
        <v>38</v>
      </c>
      <c r="F23" s="48">
        <f>+'Section B'!AI40</f>
        <v>36</v>
      </c>
      <c r="G23" s="49" t="str">
        <f>+'Section B'!AK40</f>
        <v>Fail</v>
      </c>
    </row>
    <row r="24" spans="3:7" ht="21.75" hidden="1">
      <c r="C24" s="47"/>
      <c r="D24" s="40" t="str">
        <f>+'Section B'!B41</f>
        <v>Kvwigv</v>
      </c>
      <c r="E24" s="52">
        <f>+'Section B'!A41</f>
        <v>39</v>
      </c>
      <c r="F24" s="48">
        <f>+'Section B'!AI41</f>
        <v>31</v>
      </c>
      <c r="G24" s="49" t="str">
        <f>+'Section B'!AK41</f>
        <v>Fail</v>
      </c>
    </row>
    <row r="25" spans="3:7" ht="21.75">
      <c r="C25" s="47">
        <v>1</v>
      </c>
      <c r="D25" s="40" t="str">
        <f>+'Section B'!B31</f>
        <v>mygvBqv</v>
      </c>
      <c r="E25" s="52">
        <f>+'Section B'!A31</f>
        <v>29</v>
      </c>
      <c r="F25" s="48">
        <f>+'Section B'!AI31</f>
        <v>40</v>
      </c>
      <c r="G25" s="49" t="str">
        <f>+'Section B'!AK31</f>
        <v>Fail</v>
      </c>
    </row>
    <row r="26" spans="3:7" ht="21.75">
      <c r="C26" s="47">
        <v>2</v>
      </c>
      <c r="D26" s="40" t="str">
        <f>+'Section B'!B4</f>
        <v>RvbœvZzj gvIqv ¯^b©v</v>
      </c>
      <c r="E26" s="52">
        <f>+'Section B'!A4</f>
        <v>2</v>
      </c>
      <c r="F26" s="48">
        <f>+'Section B'!AI4</f>
        <v>46</v>
      </c>
      <c r="G26" s="49" t="str">
        <f>+'Section B'!AK4</f>
        <v>Fail</v>
      </c>
    </row>
    <row r="27" spans="3:7" ht="21.75">
      <c r="C27" s="47">
        <v>3</v>
      </c>
      <c r="D27" s="40" t="str">
        <f>+'Section B'!B3</f>
        <v>‡gnRvexb</v>
      </c>
      <c r="E27" s="52">
        <f>+'Section B'!A3</f>
        <v>1</v>
      </c>
      <c r="F27" s="48">
        <f>+'Section B'!AI3</f>
        <v>46</v>
      </c>
      <c r="G27" s="49" t="str">
        <f>+'Section B'!AK3</f>
        <v>Fail</v>
      </c>
    </row>
    <row r="28" spans="3:7" ht="21.75">
      <c r="C28" s="47">
        <v>4</v>
      </c>
      <c r="D28" s="40" t="str">
        <f>+'Section B'!B5</f>
        <v>RvbœvZzj Av³vi</v>
      </c>
      <c r="E28" s="52">
        <f>+'Section B'!A5</f>
        <v>3</v>
      </c>
      <c r="F28" s="48">
        <f>+'Section B'!AI5</f>
        <v>45</v>
      </c>
      <c r="G28" s="49" t="str">
        <f>+'Section B'!AK5</f>
        <v>Fail</v>
      </c>
    </row>
    <row r="29" spans="3:7" ht="21.75">
      <c r="C29" s="47">
        <v>5</v>
      </c>
      <c r="D29" s="40" t="str">
        <f>+'Section B'!B20</f>
        <v>Bqvmwgb</v>
      </c>
      <c r="E29" s="52">
        <f>+'Section B'!A20</f>
        <v>18</v>
      </c>
      <c r="F29" s="48">
        <f>+'Section B'!AI20</f>
        <v>36</v>
      </c>
      <c r="G29" s="49" t="str">
        <f>+'Section B'!AK20</f>
        <v>Fail</v>
      </c>
    </row>
    <row r="30" spans="3:7" ht="21.75">
      <c r="C30" s="47">
        <v>6</v>
      </c>
      <c r="D30" s="40" t="str">
        <f>+'Section B'!B6</f>
        <v>mvwgqv Djøvn</v>
      </c>
      <c r="E30" s="52">
        <f>+'Section B'!A6</f>
        <v>4</v>
      </c>
      <c r="F30" s="48">
        <f>+'Section B'!AI6</f>
        <v>43</v>
      </c>
      <c r="G30" s="49" t="str">
        <f>+'Section B'!AK6</f>
        <v>Fail</v>
      </c>
    </row>
    <row r="31" spans="3:7" ht="21.75">
      <c r="C31" s="47">
        <v>7</v>
      </c>
      <c r="D31" s="40" t="str">
        <f>+'Section B'!B12</f>
        <v>bymivZ</v>
      </c>
      <c r="E31" s="52">
        <f>+'Section B'!A12</f>
        <v>10</v>
      </c>
      <c r="F31" s="48">
        <f>+'Section B'!AI12</f>
        <v>42</v>
      </c>
      <c r="G31" s="49" t="str">
        <f>+'Section B'!AK12</f>
        <v>Fail</v>
      </c>
    </row>
    <row r="32" spans="3:7" ht="21.75">
      <c r="C32" s="47">
        <v>8</v>
      </c>
      <c r="D32" s="40" t="str">
        <f>+'Section B'!B9</f>
        <v>mygvBqv</v>
      </c>
      <c r="E32" s="52">
        <f>+'Section B'!A9</f>
        <v>7</v>
      </c>
      <c r="F32" s="48">
        <f>+'Section B'!AI9</f>
        <v>43</v>
      </c>
      <c r="G32" s="49" t="str">
        <f>+'Section B'!AK9</f>
        <v>Fail</v>
      </c>
    </row>
    <row r="33" spans="3:7" ht="21.75">
      <c r="C33" s="47">
        <v>9</v>
      </c>
      <c r="D33" s="40" t="str">
        <f>+'Section B'!B38</f>
        <v>wgg</v>
      </c>
      <c r="E33" s="52">
        <f>+'Section B'!A38</f>
        <v>36</v>
      </c>
      <c r="F33" s="48">
        <f>+'Section B'!AI38</f>
        <v>31</v>
      </c>
      <c r="G33" s="49" t="str">
        <f>+'Section B'!AK38</f>
        <v>Fail</v>
      </c>
    </row>
    <row r="34" spans="3:7" ht="21.75">
      <c r="C34" s="47">
        <v>10</v>
      </c>
      <c r="D34" s="40" t="str">
        <f>+'Section B'!B11</f>
        <v>ivBmv</v>
      </c>
      <c r="E34" s="52">
        <f>+'Section B'!A11</f>
        <v>9</v>
      </c>
      <c r="F34" s="48">
        <f>+'Section B'!AI11</f>
        <v>42</v>
      </c>
      <c r="G34" s="49" t="str">
        <f>+'Section B'!AK11</f>
        <v>Fail</v>
      </c>
    </row>
    <row r="35" spans="3:7" ht="21.75">
      <c r="C35" s="47">
        <v>11</v>
      </c>
      <c r="D35" s="40" t="str">
        <f>+'Section B'!B18</f>
        <v>BmivZ Rvnvb Zwbgv</v>
      </c>
      <c r="E35" s="52">
        <f>+'Section B'!A18</f>
        <v>16</v>
      </c>
      <c r="F35" s="48">
        <f>+'Section B'!AI18</f>
        <v>40</v>
      </c>
      <c r="G35" s="49" t="str">
        <f>+'Section B'!AK18</f>
        <v>Fail</v>
      </c>
    </row>
    <row r="36" spans="3:7" ht="21.75">
      <c r="C36" s="47">
        <v>12</v>
      </c>
      <c r="D36" s="40" t="str">
        <f>+'Section B'!B24</f>
        <v>dvwZgv</v>
      </c>
      <c r="E36" s="52">
        <f>+'Section B'!A24</f>
        <v>22</v>
      </c>
      <c r="F36" s="48">
        <f>+'Section B'!AI24</f>
        <v>40</v>
      </c>
      <c r="G36" s="49" t="str">
        <f>+'Section B'!AK24</f>
        <v>Fail</v>
      </c>
    </row>
    <row r="37" spans="3:7" ht="21.75">
      <c r="C37" s="47">
        <v>13</v>
      </c>
      <c r="D37" s="40" t="str">
        <f>+'Section B'!B10</f>
        <v>nxiv †ecvix</v>
      </c>
      <c r="E37" s="52">
        <f>+'Section B'!A10</f>
        <v>8</v>
      </c>
      <c r="F37" s="48">
        <f>+'Section B'!AI10</f>
        <v>36</v>
      </c>
      <c r="G37" s="49" t="str">
        <f>+'Section B'!AK10</f>
        <v>Fail</v>
      </c>
    </row>
    <row r="38" spans="3:7" ht="21.75">
      <c r="C38" s="47">
        <v>14</v>
      </c>
      <c r="D38" s="40" t="str">
        <f>+'Section B'!B15</f>
        <v>bymivZ</v>
      </c>
      <c r="E38" s="52">
        <f>+'Section B'!A15</f>
        <v>13</v>
      </c>
      <c r="F38" s="48">
        <f>+'Section B'!AI15</f>
        <v>0</v>
      </c>
      <c r="G38" s="49" t="str">
        <f>+'Section B'!AK15</f>
        <v>Fail</v>
      </c>
    </row>
    <row r="39" spans="3:7" ht="21.75">
      <c r="C39" s="47">
        <v>15</v>
      </c>
      <c r="D39" s="40" t="str">
        <f>+'Section B'!B19</f>
        <v>nvwjgv</v>
      </c>
      <c r="E39" s="52">
        <f>+'Section B'!A19</f>
        <v>17</v>
      </c>
      <c r="F39" s="48">
        <f>+'Section B'!AI19</f>
        <v>44</v>
      </c>
      <c r="G39" s="49" t="str">
        <f>+'Section B'!AK19</f>
        <v>Fail</v>
      </c>
    </row>
    <row r="40" spans="3:7" ht="21.75">
      <c r="C40" s="47">
        <v>16</v>
      </c>
      <c r="D40" s="40" t="str">
        <f>+'Section B'!B8</f>
        <v>BwZ gwb</v>
      </c>
      <c r="E40" s="52">
        <f>+'Section B'!A8</f>
        <v>6</v>
      </c>
      <c r="F40" s="48">
        <f>+'Section B'!AI8</f>
        <v>44</v>
      </c>
      <c r="G40" s="49" t="str">
        <f>+'Section B'!AK8</f>
        <v>Fail</v>
      </c>
    </row>
    <row r="41" spans="3:7" ht="21.75">
      <c r="C41" s="47">
        <v>17</v>
      </c>
      <c r="D41" s="40" t="str">
        <f>+'Section B'!B17</f>
        <v>bvBgv Av³vi ivBmv</v>
      </c>
      <c r="E41" s="52">
        <f>+'Section B'!A17</f>
        <v>15</v>
      </c>
      <c r="F41" s="48">
        <f>+'Section B'!AI17</f>
        <v>40</v>
      </c>
      <c r="G41" s="49" t="str">
        <f>+'Section B'!AK17</f>
        <v>Fail</v>
      </c>
    </row>
    <row r="42" spans="3:7" ht="21.75">
      <c r="C42" s="47">
        <v>18</v>
      </c>
      <c r="D42" s="40" t="str">
        <f>+'Section B'!B16</f>
        <v>‡gvmvt dvwZgv</v>
      </c>
      <c r="E42" s="52">
        <f>+'Section B'!A16</f>
        <v>14</v>
      </c>
      <c r="F42" s="48">
        <f>+'Section B'!AI16</f>
        <v>43</v>
      </c>
      <c r="G42" s="49" t="str">
        <f>+'Section B'!AK16</f>
        <v>Fail</v>
      </c>
    </row>
    <row r="43" spans="3:7" ht="21.75">
      <c r="C43" s="47">
        <v>19</v>
      </c>
      <c r="D43" s="40" t="str">
        <f>+'Section B'!B21</f>
        <v>gwiqg web‡Z RvwKi</v>
      </c>
      <c r="E43" s="52">
        <f>+'Section B'!A21</f>
        <v>19</v>
      </c>
      <c r="F43" s="48">
        <f>+'Section B'!AI21</f>
        <v>36</v>
      </c>
      <c r="G43" s="49" t="str">
        <f>+'Section B'!AK21</f>
        <v>Fail</v>
      </c>
    </row>
    <row r="44" spans="3:7" ht="21.75">
      <c r="C44" s="47">
        <v>20</v>
      </c>
      <c r="D44" s="40" t="str">
        <f>+'Section B'!B14</f>
        <v>BmivZ Rvnvb</v>
      </c>
      <c r="E44" s="52">
        <f>+'Section B'!A14</f>
        <v>12</v>
      </c>
      <c r="F44" s="48">
        <f>+'Section B'!AI14</f>
        <v>41</v>
      </c>
      <c r="G44" s="49" t="str">
        <f>+'Section B'!AK14</f>
        <v>Fail</v>
      </c>
    </row>
    <row r="45" spans="3:7" ht="21.75">
      <c r="C45" s="47">
        <v>21</v>
      </c>
      <c r="D45" s="40" t="str">
        <f>+'Section B'!B13</f>
        <v>kvšÍv Kzjy</v>
      </c>
      <c r="E45" s="52">
        <f>+'Section B'!A13</f>
        <v>11</v>
      </c>
      <c r="F45" s="48">
        <f>+'Section B'!AI13</f>
        <v>0</v>
      </c>
      <c r="G45" s="49" t="str">
        <f>+'Section B'!AK13</f>
        <v>Fail</v>
      </c>
    </row>
    <row r="46" spans="3:7" ht="21.75">
      <c r="C46" s="47"/>
      <c r="D46" s="40"/>
      <c r="E46" s="52"/>
      <c r="F46" s="48"/>
      <c r="G46" s="49"/>
    </row>
    <row r="47" spans="3:7" ht="21.75">
      <c r="C47" s="47"/>
      <c r="D47" s="40"/>
      <c r="E47" s="52"/>
      <c r="F47" s="48"/>
      <c r="G47" s="49"/>
    </row>
    <row r="48" spans="3:7" ht="21.75">
      <c r="C48" s="47"/>
      <c r="D48" s="40"/>
      <c r="E48" s="52"/>
      <c r="F48" s="48"/>
      <c r="G48" s="49"/>
    </row>
    <row r="49" spans="3:7" ht="21.75">
      <c r="C49" s="47"/>
      <c r="D49" s="40"/>
      <c r="E49" s="52"/>
      <c r="F49" s="48"/>
      <c r="G49" s="49"/>
    </row>
    <row r="50" spans="3:7" ht="21.75">
      <c r="C50" s="47"/>
      <c r="D50" s="40"/>
      <c r="E50" s="52"/>
      <c r="F50" s="48"/>
      <c r="G50" s="49"/>
    </row>
    <row r="51" spans="3:7" ht="21.75">
      <c r="C51" s="47"/>
      <c r="D51" s="40"/>
      <c r="E51" s="52"/>
      <c r="F51" s="48"/>
      <c r="G51" s="49"/>
    </row>
  </sheetData>
  <sortState ref="C7:G51">
    <sortCondition descending="1" ref="G7:G51"/>
    <sortCondition descending="1" ref="F7:F51"/>
  </sortState>
  <mergeCells count="3">
    <mergeCell ref="C2:G2"/>
    <mergeCell ref="C3:G3"/>
    <mergeCell ref="C4:G4"/>
  </mergeCells>
  <conditionalFormatting sqref="E7:E51">
    <cfRule type="containsText" dxfId="0" priority="1" operator="containsText" text="F">
      <formula>NOT(ISERROR(SEARCH("F",E7)))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Section A</vt:lpstr>
      <vt:lpstr>Section B</vt:lpstr>
      <vt:lpstr>V_A</vt:lpstr>
      <vt:lpstr>V_B</vt:lpstr>
      <vt:lpstr>Sheet1</vt:lpstr>
      <vt:lpstr>Sheet2</vt:lpstr>
      <vt:lpstr>'Section A'!Print_Area</vt:lpstr>
      <vt:lpstr>'Section B'!Print_Area</vt:lpstr>
      <vt:lpstr>Sheet1!Print_Area</vt:lpstr>
      <vt:lpstr>Sheet2!Print_Area</vt:lpstr>
      <vt:lpstr>V_A!Print_Area</vt:lpstr>
      <vt:lpstr>V_B!Print_Area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CBC</cp:lastModifiedBy>
  <cp:lastPrinted>2018-08-24T07:19:11Z</cp:lastPrinted>
  <dcterms:created xsi:type="dcterms:W3CDTF">2015-07-27T10:36:49Z</dcterms:created>
  <dcterms:modified xsi:type="dcterms:W3CDTF">2026-07-28T10:19:20Z</dcterms:modified>
</cp:coreProperties>
</file>